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60" windowWidth="2085" windowHeight="1170" tabRatio="901" firstSheet="26" activeTab="31"/>
  </bookViews>
  <sheets>
    <sheet name="معاهد الفنون الجميلة" sheetId="1" r:id="rId1"/>
    <sheet name="المؤشرات الرئيسة" sheetId="2" r:id="rId2"/>
    <sheet name="عدد الطلبة الراسبين" sheetId="3" r:id="rId3"/>
    <sheet name="التجميعي" sheetId="4" r:id="rId4"/>
    <sheet name="جدول (4) حسب الصف والجنس والمح " sheetId="5" r:id="rId5"/>
    <sheet name="معاهد صباحية" sheetId="6" r:id="rId6"/>
    <sheet name="معاهد مسائية" sheetId="7" r:id="rId7"/>
    <sheet name="المقبولين الجدد" sheetId="8" r:id="rId8"/>
    <sheet name="الموجودين" sheetId="9" r:id="rId9"/>
    <sheet name="مجموع الصفوف" sheetId="10" r:id="rId10"/>
    <sheet name="صف اول" sheetId="11" r:id="rId11"/>
    <sheet name="الصف الثاني" sheetId="12" r:id="rId12"/>
    <sheet name="صف الثالث" sheetId="13" r:id="rId13"/>
    <sheet name="صف رابع" sheetId="14" r:id="rId14"/>
    <sheet name="صف خامس" sheetId="15" r:id="rId15"/>
    <sheet name="الموجودين الكلي" sheetId="16" r:id="rId16"/>
    <sheet name="راسبين جميع الاسباب (2)" sheetId="17" r:id="rId17"/>
    <sheet name="راسبين الفشل في الامتحان (2)" sheetId="18" r:id="rId18"/>
    <sheet name="راسبين تجاوز الغياب (2)" sheetId="19" r:id="rId19"/>
    <sheet name="راسبين اسباب اخرى (2)" sheetId="20" r:id="rId20"/>
    <sheet name="تاركين (2)" sheetId="21" r:id="rId21"/>
    <sheet name="الناجحين (3)" sheetId="22" r:id="rId22"/>
    <sheet name="تدريسية العنوان" sheetId="23" r:id="rId23"/>
    <sheet name="تدريسية حسب الشهادة (2)" sheetId="24" r:id="rId24"/>
    <sheet name="اعضاء الهيئة التعليمية " sheetId="25" r:id="rId25"/>
    <sheet name="تابع اعضاء الهيئة التعليمية" sheetId="26" r:id="rId26"/>
    <sheet name="تابع جدول 16 التدريسية " sheetId="27" r:id="rId27"/>
    <sheet name="حسب الوظيفة والجنس والمحافظة " sheetId="28" r:id="rId28"/>
    <sheet name="حسب سنوات الخدمة والعمر والمشار" sheetId="29" r:id="rId29"/>
    <sheet name="الشعب (2)" sheetId="30" r:id="rId30"/>
    <sheet name="المكتبات" sheetId="31" r:id="rId31"/>
    <sheet name="المعاهد المشمولة بالارشاد" sheetId="32" r:id="rId32"/>
    <sheet name="الابنية المدرسية (2)" sheetId="33" r:id="rId33"/>
    <sheet name="المعاهد المشمولة بالارشاد الترب" sheetId="34" state="hidden" r:id="rId34"/>
    <sheet name="عدد الابنية المدرسية " sheetId="35" r:id="rId35"/>
    <sheet name="Sheet1" sheetId="36" r:id="rId36"/>
  </sheets>
  <definedNames>
    <definedName name="_xlnm.Print_Area" localSheetId="24">'اعضاء الهيئة التعليمية '!$A$1:$Z$24</definedName>
    <definedName name="_xlnm.Print_Area" localSheetId="32">'الابنية المدرسية (2)'!$A$1:$AL$22</definedName>
    <definedName name="_xlnm.Print_Area" localSheetId="3">'التجميعي'!$A$1:$T$24</definedName>
    <definedName name="_xlnm.Print_Area" localSheetId="29">'الشعب (2)'!$A$1:$AB$23</definedName>
    <definedName name="_xlnm.Print_Area" localSheetId="11">'الصف الثاني'!$A$1:$W$21</definedName>
    <definedName name="_xlnm.Print_Area" localSheetId="31">'المعاهد المشمولة بالارشاد'!$A$1:$N$19</definedName>
    <definedName name="_xlnm.Print_Area" localSheetId="7">'المقبولين الجدد'!$A$1:$Y$25</definedName>
    <definedName name="_xlnm.Print_Area" localSheetId="30">'المكتبات'!$A$1:$O$21</definedName>
    <definedName name="_xlnm.Print_Area" localSheetId="8">'الموجودين'!$A$1:$Q$25</definedName>
    <definedName name="_xlnm.Print_Area" localSheetId="15">'الموجودين الكلي'!$A$1:$O$22</definedName>
    <definedName name="_xlnm.Print_Area" localSheetId="1">'المؤشرات الرئيسة'!$A$1:$O$12</definedName>
    <definedName name="_xlnm.Print_Area" localSheetId="21">'الناجحين (3)'!$A$1:$Q$29</definedName>
    <definedName name="_xlnm.Print_Area" localSheetId="25">'تابع اعضاء الهيئة التعليمية'!$A$1:$AB$20</definedName>
    <definedName name="_xlnm.Print_Area" localSheetId="26">'تابع جدول 16 التدريسية '!$A$1:$Y$20</definedName>
    <definedName name="_xlnm.Print_Area" localSheetId="20">'تاركين (2)'!$A$1:$Q$19</definedName>
    <definedName name="_xlnm.Print_Area" localSheetId="22">'تدريسية العنوان'!$A$1:$Q$21</definedName>
    <definedName name="_xlnm.Print_Area" localSheetId="23">'تدريسية حسب الشهادة (2)'!$A$1:$W$22</definedName>
    <definedName name="_xlnm.Print_Area" localSheetId="4">'جدول (4) حسب الصف والجنس والمح '!$A$1:$R$24</definedName>
    <definedName name="_xlnm.Print_Area" localSheetId="27">'حسب الوظيفة والجنس والمحافظة '!$A$1:$AC$23</definedName>
    <definedName name="_xlnm.Print_Area" localSheetId="28">'حسب سنوات الخدمة والعمر والمشار'!$A$1:$AE$22</definedName>
    <definedName name="_xlnm.Print_Area" localSheetId="19">'راسبين اسباب اخرى (2)'!$A$1:$Q$15</definedName>
    <definedName name="_xlnm.Print_Area" localSheetId="17">'راسبين الفشل في الامتحان (2)'!$A$1:$Q$18</definedName>
    <definedName name="_xlnm.Print_Area" localSheetId="18">'راسبين تجاوز الغياب (2)'!$A$1:$Q$22</definedName>
    <definedName name="_xlnm.Print_Area" localSheetId="16">'راسبين جميع الاسباب (2)'!$A$1:$Q$23</definedName>
    <definedName name="_xlnm.Print_Area" localSheetId="12">'صف الثالث'!$A$1:$U$22</definedName>
    <definedName name="_xlnm.Print_Area" localSheetId="10">'صف اول'!$A$1:$Y$22</definedName>
    <definedName name="_xlnm.Print_Area" localSheetId="14">'صف خامس'!$A$1:$Q$21</definedName>
    <definedName name="_xlnm.Print_Area" localSheetId="13">'صف رابع'!$A$1:$S$21</definedName>
    <definedName name="_xlnm.Print_Area" localSheetId="9">'مجموع الصفوف'!$A$1:$Y$26</definedName>
    <definedName name="_xlnm.Print_Area" localSheetId="0">'معاهد الفنون الجميلة'!$A$1:$N$36</definedName>
    <definedName name="_xlnm.Print_Area" localSheetId="5">'معاهد صباحية'!$A$1:$Y$22</definedName>
    <definedName name="_xlnm.Print_Area" localSheetId="6">'معاهد مسائية'!$A$1:$Y$15</definedName>
  </definedNames>
  <calcPr fullCalcOnLoad="1"/>
</workbook>
</file>

<file path=xl/comments5.xml><?xml version="1.0" encoding="utf-8"?>
<comments xmlns="http://schemas.openxmlformats.org/spreadsheetml/2006/main">
  <authors>
    <author>Aliya Dahir</author>
  </authors>
  <commentList>
    <comment ref="R14" authorId="0">
      <text>
        <r>
          <rPr>
            <b/>
            <sz val="9"/>
            <rFont val="Tahoma"/>
            <family val="2"/>
          </rPr>
          <t>Aliya Dahir:</t>
        </r>
        <r>
          <rPr>
            <sz val="9"/>
            <rFont val="Tahoma"/>
            <family val="2"/>
          </rPr>
          <t xml:space="preserve">
</t>
        </r>
      </text>
    </comment>
  </commentList>
</comments>
</file>

<file path=xl/sharedStrings.xml><?xml version="1.0" encoding="utf-8"?>
<sst xmlns="http://schemas.openxmlformats.org/spreadsheetml/2006/main" count="2621" uniqueCount="537">
  <si>
    <t>mixed</t>
  </si>
  <si>
    <t>original</t>
  </si>
  <si>
    <t>Guest</t>
  </si>
  <si>
    <t xml:space="preserve">the independence of the institute </t>
  </si>
  <si>
    <t>Baghdad</t>
  </si>
  <si>
    <t>Al.Najaf</t>
  </si>
  <si>
    <t>Al.Qadisiya</t>
  </si>
  <si>
    <t>Al.Basrah</t>
  </si>
  <si>
    <t>Kirkuk</t>
  </si>
  <si>
    <t>AL.Karkh / 1</t>
  </si>
  <si>
    <t>AL.Karkh / 3</t>
  </si>
  <si>
    <t>Diala</t>
  </si>
  <si>
    <t>Salah AL-Deen</t>
  </si>
  <si>
    <t>Wasit</t>
  </si>
  <si>
    <t>Thi-Qar</t>
  </si>
  <si>
    <t>NO.of institutions</t>
  </si>
  <si>
    <t>NO.of  students admitted</t>
  </si>
  <si>
    <t xml:space="preserve">NO.of new  students enrolled </t>
  </si>
  <si>
    <t xml:space="preserve"> NO. of teaching staff</t>
  </si>
  <si>
    <t>NO. of teaching staff</t>
  </si>
  <si>
    <t xml:space="preserve">NO.of students admitted </t>
  </si>
  <si>
    <t>NO. of divisions</t>
  </si>
  <si>
    <t>First grade</t>
  </si>
  <si>
    <t>Second grade</t>
  </si>
  <si>
    <t>Third grade</t>
  </si>
  <si>
    <t>Fourth grade</t>
  </si>
  <si>
    <t>Fifth grade</t>
  </si>
  <si>
    <t>age of 15 year</t>
  </si>
  <si>
    <t>age of 16 year</t>
  </si>
  <si>
    <t>age of 17 year</t>
  </si>
  <si>
    <t>age of 18 year</t>
  </si>
  <si>
    <t>age of 19 year</t>
  </si>
  <si>
    <t>age of 20 year</t>
  </si>
  <si>
    <t>age of 21 year</t>
  </si>
  <si>
    <t>age of 22 year</t>
  </si>
  <si>
    <t>age of 23 year</t>
  </si>
  <si>
    <t>second grade</t>
  </si>
  <si>
    <t>third grade</t>
  </si>
  <si>
    <t xml:space="preserve">fourth grade </t>
  </si>
  <si>
    <t>fifth grade</t>
  </si>
  <si>
    <t>for all grades</t>
  </si>
  <si>
    <t>first grade</t>
  </si>
  <si>
    <t>Age</t>
  </si>
  <si>
    <t xml:space="preserve">15 year </t>
  </si>
  <si>
    <t>16year</t>
  </si>
  <si>
    <t xml:space="preserve">17year </t>
  </si>
  <si>
    <t xml:space="preserve">18year </t>
  </si>
  <si>
    <t xml:space="preserve">19year </t>
  </si>
  <si>
    <t xml:space="preserve">20year </t>
  </si>
  <si>
    <t xml:space="preserve">21year </t>
  </si>
  <si>
    <t xml:space="preserve">22year </t>
  </si>
  <si>
    <t xml:space="preserve">23year </t>
  </si>
  <si>
    <t>age of 16</t>
  </si>
  <si>
    <t>age of17</t>
  </si>
  <si>
    <t>age of 18</t>
  </si>
  <si>
    <t>age of 19</t>
  </si>
  <si>
    <t>age of 20</t>
  </si>
  <si>
    <t>age of 21</t>
  </si>
  <si>
    <t>age of 22</t>
  </si>
  <si>
    <t>age of 23</t>
  </si>
  <si>
    <t>( for all reasons)</t>
  </si>
  <si>
    <t>Exceeding days of absence</t>
  </si>
  <si>
    <t>other reasons</t>
  </si>
  <si>
    <t>assistant</t>
  </si>
  <si>
    <t>supervisor</t>
  </si>
  <si>
    <t>manager</t>
  </si>
  <si>
    <t>other</t>
  </si>
  <si>
    <t>diploma</t>
  </si>
  <si>
    <t>high diploma</t>
  </si>
  <si>
    <t xml:space="preserve">doctoral degree
</t>
  </si>
  <si>
    <t>Islamic education</t>
  </si>
  <si>
    <t xml:space="preserve"> Arabic language</t>
  </si>
  <si>
    <t xml:space="preserve"> English  language</t>
  </si>
  <si>
    <t xml:space="preserve"> Kurdish language</t>
  </si>
  <si>
    <t>Mathematics</t>
  </si>
  <si>
    <t>physics</t>
  </si>
  <si>
    <t>Chemistry</t>
  </si>
  <si>
    <t>sciences</t>
  </si>
  <si>
    <t>life sciences</t>
  </si>
  <si>
    <t>History</t>
  </si>
  <si>
    <t xml:space="preserve"> Geographic</t>
  </si>
  <si>
    <t>Sports</t>
  </si>
  <si>
    <t xml:space="preserve"> Art education</t>
  </si>
  <si>
    <t xml:space="preserve"> Economy</t>
  </si>
  <si>
    <t xml:space="preserve"> Educational Psychology</t>
  </si>
  <si>
    <t>Computer</t>
  </si>
  <si>
    <t xml:space="preserve"> Drawing</t>
  </si>
  <si>
    <t>Carving</t>
  </si>
  <si>
    <t>Ceramics</t>
  </si>
  <si>
    <t xml:space="preserve"> Cinema and theater</t>
  </si>
  <si>
    <t>Handwriting</t>
  </si>
  <si>
    <t xml:space="preserve"> Decoration</t>
  </si>
  <si>
    <t>Designing</t>
  </si>
  <si>
    <t>Decoration</t>
  </si>
  <si>
    <t xml:space="preserve"> Educational Administration</t>
  </si>
  <si>
    <t>Governorate</t>
  </si>
  <si>
    <t>School libraries</t>
  </si>
  <si>
    <t xml:space="preserve">Nom. Of libraries </t>
  </si>
  <si>
    <t>Nom. Of books</t>
  </si>
  <si>
    <t>Nom. of schools that have labs</t>
  </si>
  <si>
    <t>Science lab</t>
  </si>
  <si>
    <t>Physics Lab</t>
  </si>
  <si>
    <t>Chemistry Lab</t>
  </si>
  <si>
    <t>Biology Lab</t>
  </si>
  <si>
    <t xml:space="preserve"> Labs compound</t>
  </si>
  <si>
    <t>language Lab</t>
  </si>
  <si>
    <t xml:space="preserve">Computer lab </t>
  </si>
  <si>
    <t>Grafic</t>
  </si>
  <si>
    <t>Educational guidance</t>
  </si>
  <si>
    <t>Educational and psychological sciences</t>
  </si>
  <si>
    <t xml:space="preserve"> teacher</t>
  </si>
  <si>
    <t>failing in the exam</t>
  </si>
  <si>
    <t>NO.of institutes</t>
  </si>
  <si>
    <t xml:space="preserve">secondary teacher </t>
  </si>
  <si>
    <t>صلاح الدين</t>
  </si>
  <si>
    <t>كركوك</t>
  </si>
  <si>
    <t>ديالى</t>
  </si>
  <si>
    <t>بغداد</t>
  </si>
  <si>
    <t>الرصافة / 1</t>
  </si>
  <si>
    <t>الكرخ / 1</t>
  </si>
  <si>
    <t>الكرخ / 3</t>
  </si>
  <si>
    <t>واسط</t>
  </si>
  <si>
    <t>ذي قار</t>
  </si>
  <si>
    <t>البصرة</t>
  </si>
  <si>
    <t>المجموع</t>
  </si>
  <si>
    <t>عدد المعاهد</t>
  </si>
  <si>
    <t xml:space="preserve">عدد الطلبة المقبولين الجدد </t>
  </si>
  <si>
    <t>عدد أعضاء الهيئة التدريسية</t>
  </si>
  <si>
    <t>استقلالية المعهد</t>
  </si>
  <si>
    <t>المحافظة</t>
  </si>
  <si>
    <t>الصف الاول</t>
  </si>
  <si>
    <t>الصف الثاني</t>
  </si>
  <si>
    <t>الصف الثالث</t>
  </si>
  <si>
    <t>الصف الرابع</t>
  </si>
  <si>
    <t>الصف الخامس</t>
  </si>
  <si>
    <t>ذكور</t>
  </si>
  <si>
    <t>اناث</t>
  </si>
  <si>
    <t>مختلطة</t>
  </si>
  <si>
    <t>مجموع</t>
  </si>
  <si>
    <t>عدد الشعب</t>
  </si>
  <si>
    <t>اصلي</t>
  </si>
  <si>
    <t>ضيف</t>
  </si>
  <si>
    <t>عمر 15 سنة</t>
  </si>
  <si>
    <t>عمر 16 سنة</t>
  </si>
  <si>
    <t>عمر 17 سنة</t>
  </si>
  <si>
    <t>عمر 18 سنة</t>
  </si>
  <si>
    <t>عمر 19 سنة</t>
  </si>
  <si>
    <t>عمر 20 سنة</t>
  </si>
  <si>
    <t>عمر 21 سنة</t>
  </si>
  <si>
    <t>عمر 22 سنة</t>
  </si>
  <si>
    <t>عمر 23 سنة</t>
  </si>
  <si>
    <t>لكافة الصفوف</t>
  </si>
  <si>
    <t>عدد الطلبة الموجودين</t>
  </si>
  <si>
    <t>العمر</t>
  </si>
  <si>
    <t>لجميع الاسباب</t>
  </si>
  <si>
    <t>الفشل في الامتحان</t>
  </si>
  <si>
    <t>تجاوز ايام الغياب</t>
  </si>
  <si>
    <t>اسباب اخرى</t>
  </si>
  <si>
    <t>مدير</t>
  </si>
  <si>
    <t>معاون</t>
  </si>
  <si>
    <t>مدرس</t>
  </si>
  <si>
    <t>معلم</t>
  </si>
  <si>
    <t>مرشد</t>
  </si>
  <si>
    <t>دبلوم تعليمي</t>
  </si>
  <si>
    <t>دبلوم عالي</t>
  </si>
  <si>
    <t>بكالوريوس تعليمي</t>
  </si>
  <si>
    <t>بكالوريوس عام</t>
  </si>
  <si>
    <t>دبلوم عام</t>
  </si>
  <si>
    <t>اخرى</t>
  </si>
  <si>
    <t>دكتوراه</t>
  </si>
  <si>
    <t>ماجستير</t>
  </si>
  <si>
    <t>التربية الاسلامية</t>
  </si>
  <si>
    <t>اللغة العربية</t>
  </si>
  <si>
    <t>اللغة الانكليزية</t>
  </si>
  <si>
    <t>الرياضيات</t>
  </si>
  <si>
    <t>الفيزياء</t>
  </si>
  <si>
    <t>الكيمياء</t>
  </si>
  <si>
    <t>العلوم</t>
  </si>
  <si>
    <t>علوم الحياة</t>
  </si>
  <si>
    <t>التاريخ</t>
  </si>
  <si>
    <t>الجغرافية</t>
  </si>
  <si>
    <t>الاجتماعيات</t>
  </si>
  <si>
    <t>الاجتماع</t>
  </si>
  <si>
    <t>اللغة الكردية</t>
  </si>
  <si>
    <t>التربية الرياضية</t>
  </si>
  <si>
    <t>التربية الفنية</t>
  </si>
  <si>
    <t>الاقتصاد</t>
  </si>
  <si>
    <t>علم النفس التربوي</t>
  </si>
  <si>
    <t>علوم تربوية ونفسية</t>
  </si>
  <si>
    <t>ارشاد تربوي</t>
  </si>
  <si>
    <t>حاسوب</t>
  </si>
  <si>
    <t>الرسم</t>
  </si>
  <si>
    <t>النحت</t>
  </si>
  <si>
    <t>الكرافيك</t>
  </si>
  <si>
    <t>السيراميك</t>
  </si>
  <si>
    <t>سينما ومسرح</t>
  </si>
  <si>
    <t>الخط</t>
  </si>
  <si>
    <t>الزخرفة</t>
  </si>
  <si>
    <t>التصميم</t>
  </si>
  <si>
    <t>الديكور</t>
  </si>
  <si>
    <t>ادارة تربوية</t>
  </si>
  <si>
    <t>المكتبات المدرسية</t>
  </si>
  <si>
    <t>المختبرات المدرسية</t>
  </si>
  <si>
    <t>عدد المكتبات</t>
  </si>
  <si>
    <t>عدد الكتب</t>
  </si>
  <si>
    <t>عدد المدارس التي فيها المختبرات</t>
  </si>
  <si>
    <t>مختبر علوم</t>
  </si>
  <si>
    <t>مختبر فيزياء</t>
  </si>
  <si>
    <t>مختبر كيمياء</t>
  </si>
  <si>
    <t>مختبر احياء</t>
  </si>
  <si>
    <t>مجمع مختبرات</t>
  </si>
  <si>
    <t>مختبر لغة</t>
  </si>
  <si>
    <t>مختبر حاسوب</t>
  </si>
  <si>
    <t>جدول (5)</t>
  </si>
  <si>
    <t>جدول (4)</t>
  </si>
  <si>
    <t>جدول (6)</t>
  </si>
  <si>
    <t>جدول (7)</t>
  </si>
  <si>
    <t>جدول (8)</t>
  </si>
  <si>
    <t>جدول (9)</t>
  </si>
  <si>
    <t>جدول (10)</t>
  </si>
  <si>
    <t>جدول (11)</t>
  </si>
  <si>
    <t>جدول (12)</t>
  </si>
  <si>
    <t>جدول (13)</t>
  </si>
  <si>
    <t>جدول (14)</t>
  </si>
  <si>
    <t>جدول (16)</t>
  </si>
  <si>
    <t>15 سنة</t>
  </si>
  <si>
    <t>16 سنة</t>
  </si>
  <si>
    <t>17 سنة</t>
  </si>
  <si>
    <t>18 سنة</t>
  </si>
  <si>
    <t>19 سنة</t>
  </si>
  <si>
    <t>20 سنة</t>
  </si>
  <si>
    <t>21 سنة</t>
  </si>
  <si>
    <t>22 سنة</t>
  </si>
  <si>
    <t>23 سنة</t>
  </si>
  <si>
    <t>جدول (15)</t>
  </si>
  <si>
    <t>عدد اعضاء الهيئة التدريسية</t>
  </si>
  <si>
    <t>for all grades)</t>
  </si>
  <si>
    <t>الانبار</t>
  </si>
  <si>
    <t>Total</t>
  </si>
  <si>
    <t>Al- Anbar</t>
  </si>
  <si>
    <t>Male</t>
  </si>
  <si>
    <t>Female</t>
  </si>
  <si>
    <t>Totel</t>
  </si>
  <si>
    <t xml:space="preserve"> Totel</t>
  </si>
  <si>
    <t xml:space="preserve"> Total</t>
  </si>
  <si>
    <t>total</t>
  </si>
  <si>
    <t>السنة الدراسية</t>
  </si>
  <si>
    <t>عدد شعب الصفوف</t>
  </si>
  <si>
    <t>عدد الطلبة المقبولين</t>
  </si>
  <si>
    <t>عدد الطلبة التاركين</t>
  </si>
  <si>
    <t>2013/2012</t>
  </si>
  <si>
    <t>عدد الطلبة الراسبين</t>
  </si>
  <si>
    <t xml:space="preserve"> Governorate</t>
  </si>
  <si>
    <t>Table (7)</t>
  </si>
  <si>
    <t>Table (6)</t>
  </si>
  <si>
    <t>Table (5)</t>
  </si>
  <si>
    <t xml:space="preserve">النجف </t>
  </si>
  <si>
    <t>societies education</t>
  </si>
  <si>
    <t>نينوى</t>
  </si>
  <si>
    <t>Nineveh</t>
  </si>
  <si>
    <t>AL.Ressafa / 1</t>
  </si>
  <si>
    <t>AL.Ressafa/1</t>
  </si>
  <si>
    <t>AL. Ressafa/ 1</t>
  </si>
  <si>
    <t>AL. Ressafa/1</t>
  </si>
  <si>
    <t>الرصافة/1</t>
  </si>
  <si>
    <t>School labs</t>
  </si>
  <si>
    <t>Sociology</t>
  </si>
  <si>
    <t xml:space="preserve">الرصافة/1 </t>
  </si>
  <si>
    <t>AL.Ressafa/1 1</t>
  </si>
  <si>
    <t>AL.Karkh/1</t>
  </si>
  <si>
    <t>AL.Karkh/3</t>
  </si>
  <si>
    <t>الكرخ/1</t>
  </si>
  <si>
    <t>الكرخ/3</t>
  </si>
  <si>
    <t>Al-Nnbar</t>
  </si>
  <si>
    <t>AL.Ressafa /1</t>
  </si>
  <si>
    <t>AL-Ressafa/1</t>
  </si>
  <si>
    <t>Al-Anbar</t>
  </si>
  <si>
    <t>AL.Ressafa/ 1</t>
  </si>
  <si>
    <t>AL.Karkh/ 1</t>
  </si>
  <si>
    <t>AL.Karkh/ 3</t>
  </si>
  <si>
    <t>2014/2013</t>
  </si>
  <si>
    <t>2015/2014</t>
  </si>
  <si>
    <t>2016/2015</t>
  </si>
  <si>
    <t>2017/2016</t>
  </si>
  <si>
    <t>2018/2017</t>
  </si>
  <si>
    <t>نسبة التغير خلال الفترة(2017/2016-2013/2012)%</t>
  </si>
  <si>
    <t>نسبة التغير خلال الفترة(2017/2016-2016/2015)%</t>
  </si>
  <si>
    <t>Table (3)</t>
  </si>
  <si>
    <t>جدول(1)</t>
  </si>
  <si>
    <t>Table(12)</t>
  </si>
  <si>
    <t>Table (4)</t>
  </si>
  <si>
    <t>Table(13)</t>
  </si>
  <si>
    <t>جدول (3)</t>
  </si>
  <si>
    <t>Table (8)</t>
  </si>
  <si>
    <t>Table(9)</t>
  </si>
  <si>
    <t>تابع جدول (9)</t>
  </si>
  <si>
    <t xml:space="preserve">Table  (9) con . </t>
  </si>
  <si>
    <t>Table (10)</t>
  </si>
  <si>
    <t>Table(11)</t>
  </si>
  <si>
    <t>تابع جدول(11)</t>
  </si>
  <si>
    <t xml:space="preserve">  تابع جدول (11)</t>
  </si>
  <si>
    <t>Table (14)</t>
  </si>
  <si>
    <t>Table(15)</t>
  </si>
  <si>
    <t>Table (16)</t>
  </si>
  <si>
    <t>تابع جدول (16)</t>
  </si>
  <si>
    <t>الكرخ3</t>
  </si>
  <si>
    <t>AL.Karkh /1</t>
  </si>
  <si>
    <t>AL.Karkh /3</t>
  </si>
  <si>
    <t xml:space="preserve">الديوانية </t>
  </si>
  <si>
    <t xml:space="preserve">المحافظة </t>
  </si>
  <si>
    <t>النجف</t>
  </si>
  <si>
    <t>عدد المعاهد وعدد الشعب والطلبة الموجودين واعضاء الهيئة التدريسية  في معاهد الفنون الجميلة حسب الصف والجنس والمحافظة ( الصباحي فقط ) للعام الدراسي 2019/2018</t>
  </si>
  <si>
    <t xml:space="preserve">نينوى </t>
  </si>
  <si>
    <t>عدد المعاهد وعدد الشعب والطلبة الموجودين واعضاء الهيئة التدريسية في معاهد الفنون الجميلة حسب الصف والجنس والمحافظة (المسائي فقط) للعام الدراسي 2019/2018</t>
  </si>
  <si>
    <t xml:space="preserve">صلاح الدين </t>
  </si>
  <si>
    <t>عدد الطلبة المقبولين الجدد في معاهد الفنون الجميلة حسب العمر والجنس والمحافظة(الصباحي والمسائي )للعام الدراسي 2018 / 2019</t>
  </si>
  <si>
    <t xml:space="preserve">  عدد الطلبة الموجودين (مجموع الصفوف) في معاهد الفنون الجميلة حسب العمر والجنس والمحافظة (الصباحي والمسائي) للعام الدراسي 2018 / 2019 </t>
  </si>
  <si>
    <t xml:space="preserve">الانبار </t>
  </si>
  <si>
    <t xml:space="preserve">ذي قار </t>
  </si>
  <si>
    <t xml:space="preserve">ديالى </t>
  </si>
  <si>
    <t xml:space="preserve">كركوك </t>
  </si>
  <si>
    <t xml:space="preserve">واسط </t>
  </si>
  <si>
    <t>عدد اعضاء الهيئة التدريسية في معاهد الفنون الجميلة حسب الشهادة والجنس والمحافظة ( الصباحي والمسائي ) للعام الدراسي 2019/2018</t>
  </si>
  <si>
    <t>The number of teacheing staff for fine arts institutes by the competence,sex and Governorate (morning and evening)for the academic year 2018/2019</t>
  </si>
  <si>
    <t>عدد أعضاء الهيئة التدريسية في معاهد الفنون الجميلة حسب الاختصاص والجنس والمحافظة للعام الدراسي 2018/ 2019</t>
  </si>
  <si>
    <t xml:space="preserve">بغداد </t>
  </si>
  <si>
    <t>عدد المكتبات والمختبرات المدرسية في معاهد الفنون الجميلة حسب المحافظة ( الصباحي والمسائي ) للعام الدراسي 2018 / 2019</t>
  </si>
  <si>
    <t>عدد الطلبة التاركين في معاهد الفنون الجميلة حسب الصف والجنس والمحافظة ( الصباحي والمسائي ) للعام الدراسي2019/2018</t>
  </si>
  <si>
    <t>الكرخ/2</t>
  </si>
  <si>
    <t>عدد الشعب في معاهد الفنون الجميلة حسب الصف والجنس والمحافظة ( الصباحي والمسائي ) للعام الدراسي 2018 / 2019</t>
  </si>
  <si>
    <t>Number of institutes,the number of divisions,the number of students enrolled and admitted,the number of teaching staff and the independence of the institute in fine arts institutes by sex and Governorate (morning and evening) for the academic year 2018/2019</t>
  </si>
  <si>
    <t>المحافظات</t>
  </si>
  <si>
    <t>ذى قار</t>
  </si>
  <si>
    <t xml:space="preserve">خارج قوة العمل </t>
  </si>
  <si>
    <t xml:space="preserve">المحافظات </t>
  </si>
  <si>
    <t xml:space="preserve">داخل قوة العمل </t>
  </si>
  <si>
    <t xml:space="preserve">ذكور </t>
  </si>
  <si>
    <t xml:space="preserve">اناث </t>
  </si>
  <si>
    <t xml:space="preserve">مجموع </t>
  </si>
  <si>
    <t xml:space="preserve">بعثة او زمالة دراسية </t>
  </si>
  <si>
    <t xml:space="preserve">إجازة دراسية </t>
  </si>
  <si>
    <t xml:space="preserve">إجازة مصاحبة </t>
  </si>
  <si>
    <t xml:space="preserve">أناث </t>
  </si>
  <si>
    <t xml:space="preserve">إجازة بدون راتب </t>
  </si>
  <si>
    <t xml:space="preserve">إجازة مرضية طويلة </t>
  </si>
  <si>
    <t xml:space="preserve">إجازة أمومة </t>
  </si>
  <si>
    <t xml:space="preserve">تنسيب الى جهات اخرى </t>
  </si>
  <si>
    <t xml:space="preserve">اخرى </t>
  </si>
  <si>
    <t xml:space="preserve">المجموع </t>
  </si>
  <si>
    <t>كرخ /3</t>
  </si>
  <si>
    <t>كرخ /1</t>
  </si>
  <si>
    <t xml:space="preserve"> عدد اعضاء الهيئة التعليمية حسب سنوات الخدمة</t>
  </si>
  <si>
    <t xml:space="preserve"> عدد اعضاء الهيئة التعليمية حسب العمر </t>
  </si>
  <si>
    <t xml:space="preserve">عدد أعضاء الهيئات التدريسية المشاركين في الدورات التدريبية للعام السابق </t>
  </si>
  <si>
    <t>اقل من 30</t>
  </si>
  <si>
    <t>تدريس الحاسوب</t>
  </si>
  <si>
    <t xml:space="preserve">خدمة الانترنت </t>
  </si>
  <si>
    <t>تدريس اللغات الأجنبية عدا الإنكليزية</t>
  </si>
  <si>
    <t>تدريس اللغات المحلية</t>
  </si>
  <si>
    <t xml:space="preserve">التغذية المدرسية </t>
  </si>
  <si>
    <t>الكردي</t>
  </si>
  <si>
    <t>التركماني</t>
  </si>
  <si>
    <t>السرياني</t>
  </si>
  <si>
    <t xml:space="preserve">خمس سنوات-واقل </t>
  </si>
  <si>
    <t>10-6</t>
  </si>
  <si>
    <t>15-11</t>
  </si>
  <si>
    <t xml:space="preserve">   16 او اكثر </t>
  </si>
  <si>
    <t>39-30</t>
  </si>
  <si>
    <t>49-40</t>
  </si>
  <si>
    <t>59-50</t>
  </si>
  <si>
    <t xml:space="preserve">59 او اكثر </t>
  </si>
  <si>
    <t>Number of institutes,the number of divisions,the number of students admitted,the number of teaching staff in fine arts institutes by grade,sex and Governorate (evening) for the academic year 2018/2019</t>
  </si>
  <si>
    <t>NO.of new studentes enrolled in fine arts institutes by age,sex and Governorate(morning and evening)for the acadimic year 2018/2019</t>
  </si>
  <si>
    <t>NO.of studentes admitted in fine arts institutes by grade,sex and Governorate(morning and evening)for the acadimic year 2018/2019</t>
  </si>
  <si>
    <t xml:space="preserve">           عدد الطلبة الموجودين في معاهد الفنون الجميلة حسب الصف  والجنس والمحافظة ( الصباحي والمسائي ) للعام الدراسي 2018 / 2019 </t>
  </si>
  <si>
    <t>Bagdad</t>
  </si>
  <si>
    <t xml:space="preserve">القادسية </t>
  </si>
  <si>
    <t xml:space="preserve">القادسية  </t>
  </si>
  <si>
    <t>Number of institutes,the number of divisions,the number of  students  admitted,the number of teaching staff in fine arts institutes by grade,sex and Governorate (morning) for the academic year 2018/2019</t>
  </si>
  <si>
    <t>The number of teacheing staff for fine arts institutes by the competence,sex and Governoratefor the academic year 2018/2019</t>
  </si>
  <si>
    <t>The number of sections for fine arts institutes by the grade,sex and governorate (morning and evening) for the academic year 2018/2019</t>
  </si>
  <si>
    <t>The number of libraries and labs for Fine Arts institutes by governorate (morning and evening) for the academic year 2018/2019</t>
  </si>
  <si>
    <t xml:space="preserve">االقادسية </t>
  </si>
  <si>
    <t xml:space="preserve">الموسيقى </t>
  </si>
  <si>
    <t>Music</t>
  </si>
  <si>
    <t>رصافة /1</t>
  </si>
  <si>
    <t>كرخ 1/</t>
  </si>
  <si>
    <t>كرخ/ 3</t>
  </si>
  <si>
    <t xml:space="preserve">Wasit </t>
  </si>
  <si>
    <t>AL.Karkh /2</t>
  </si>
  <si>
    <t>عدد اعضاء الهيئة التدريسية في معاهد الفنون الجميلة حسب العنوان الوظيفي والجنس والمحافظة ( الصباحي والمسائي ) للعام الدراسي 2018 / 2019</t>
  </si>
  <si>
    <t>جدول (18)</t>
  </si>
  <si>
    <t>عدد الابنية حسب العائدية</t>
  </si>
  <si>
    <t>عدد الابنية التي تشغلها</t>
  </si>
  <si>
    <t>عدد الابنية حسب الحالة العمرانية</t>
  </si>
  <si>
    <t>عدد الابنية حسب نوع البناء</t>
  </si>
  <si>
    <t>عدد الابنية حسب مادة البناء</t>
  </si>
  <si>
    <t>عدد الابنية حسب عدد الطوابق</t>
  </si>
  <si>
    <t>دد الابنية حسب عدد الصفوف</t>
  </si>
  <si>
    <t xml:space="preserve">المجموع الكلي للأبنية </t>
  </si>
  <si>
    <t>عدد الابنية التي يصلها ماء صالح للشرب</t>
  </si>
  <si>
    <t>عدد الابنية االمزودة بخدمة المجاري</t>
  </si>
  <si>
    <t>عدد الابنية التي تحتوي على سياج مدرسي</t>
  </si>
  <si>
    <t>Nom. Of school buildings by the ownership</t>
  </si>
  <si>
    <t xml:space="preserve">Number of buildings occupied by </t>
  </si>
  <si>
    <t>Nom. Of school buildings by the condition of the building construction</t>
  </si>
  <si>
    <t>Number of buildings by building type</t>
  </si>
  <si>
    <t>Number of buildings by construction material</t>
  </si>
  <si>
    <t>حكومية</t>
  </si>
  <si>
    <t>governmental</t>
  </si>
  <si>
    <t>طابق واحد</t>
  </si>
  <si>
    <t>طابقين</t>
  </si>
  <si>
    <t>ثلاثة طوابق</t>
  </si>
  <si>
    <t>6 صف</t>
  </si>
  <si>
    <t>9صف</t>
  </si>
  <si>
    <t>12 صف</t>
  </si>
  <si>
    <t>18 صف</t>
  </si>
  <si>
    <t>24 صف</t>
  </si>
  <si>
    <t>T Nom. Of buildings</t>
  </si>
  <si>
    <t>Nom. of buildings supplied with drinkable water</t>
  </si>
  <si>
    <t xml:space="preserve"> Nom. of buildings supplied with sewer service</t>
  </si>
  <si>
    <t xml:space="preserve"> Nom. of buildings that contain a scholastic fence </t>
  </si>
  <si>
    <t>للتربية</t>
  </si>
  <si>
    <t>لجهات اخرى</t>
  </si>
  <si>
    <t>مستأجرة</t>
  </si>
  <si>
    <t>مدرسة واحدة</t>
  </si>
  <si>
    <t>مدرستان</t>
  </si>
  <si>
    <t>ثلاث مدارس</t>
  </si>
  <si>
    <t>صالحة</t>
  </si>
  <si>
    <t>بحاجة الى ترميم</t>
  </si>
  <si>
    <t>غير صالحة</t>
  </si>
  <si>
    <t>مدرسي</t>
  </si>
  <si>
    <t>غير مدرسي</t>
  </si>
  <si>
    <t>طابوق او حجر</t>
  </si>
  <si>
    <t>بناء جاهز</t>
  </si>
  <si>
    <t>صريفة او خيمة</t>
  </si>
  <si>
    <t>هياكل حديدية</t>
  </si>
  <si>
    <t>كرفانات</t>
  </si>
  <si>
    <t>the Ministry of Education</t>
  </si>
  <si>
    <t>to other bodies</t>
  </si>
  <si>
    <t>one school</t>
  </si>
  <si>
    <t>two school</t>
  </si>
  <si>
    <t>Three and more</t>
  </si>
  <si>
    <t>valid</t>
  </si>
  <si>
    <t>need to renovation</t>
  </si>
  <si>
    <t>invalid</t>
  </si>
  <si>
    <t>School buildings</t>
  </si>
  <si>
    <t xml:space="preserve">Non-school </t>
  </si>
  <si>
    <t>Bricks or stone</t>
  </si>
  <si>
    <t>Ready building</t>
  </si>
  <si>
    <t>Sreefa or tent</t>
  </si>
  <si>
    <t>Structural steel component</t>
  </si>
  <si>
    <t>Caravans</t>
  </si>
  <si>
    <t>1Floor</t>
  </si>
  <si>
    <t>2Floor</t>
  </si>
  <si>
    <t>3Floor</t>
  </si>
  <si>
    <t>6Classes</t>
  </si>
  <si>
    <t>9Classes</t>
  </si>
  <si>
    <t>12Classes</t>
  </si>
  <si>
    <t>18Classes</t>
  </si>
  <si>
    <t>24Classes</t>
  </si>
  <si>
    <t>عدد الابنية التي تتوفر فيها مرافق صحية</t>
  </si>
  <si>
    <t>No.fo builings rave toilet facility</t>
  </si>
  <si>
    <t>The number of teacheing staff for fine arts institutes by job title,sex and Governorate (morning and evening) for the academic year 2018/2019</t>
  </si>
  <si>
    <t>NO.of  studentes admitted in fine arts institutes by age and sex(morning and evening)for the acadimic year 2018/2019</t>
  </si>
  <si>
    <t>Number of Drop-out students for fine arts institutes by the grade,sex and Governorate( morning and evening) for the acadimic year 2018/2019</t>
  </si>
  <si>
    <t>عدد الطلبة الراسبين واسباب الرسوب في معاهد الفنون الجميلة حسب الصف والجنس  والمحافظة ( الصباحي والمسائي ) للعام الدراسي 2017 / 2018</t>
  </si>
  <si>
    <t>جدول (17  )</t>
  </si>
  <si>
    <t>جدول (19)</t>
  </si>
  <si>
    <t>Table (19)</t>
  </si>
  <si>
    <t>Table(17)</t>
  </si>
  <si>
    <t>(20)جدول</t>
  </si>
  <si>
    <t>Table(20)</t>
  </si>
  <si>
    <t>Computer teaching</t>
  </si>
  <si>
    <t>Internet service</t>
  </si>
  <si>
    <t xml:space="preserve">Teaching foreign languages except </t>
  </si>
  <si>
    <t>Kurdish</t>
  </si>
  <si>
    <t>Turmen</t>
  </si>
  <si>
    <t>Syriac</t>
  </si>
  <si>
    <t xml:space="preserve">School feeding </t>
  </si>
  <si>
    <t xml:space="preserve"> الارشاد التربوي </t>
  </si>
  <si>
    <t>جدول (21 )</t>
  </si>
  <si>
    <t xml:space="preserve">Teaching local languages </t>
  </si>
  <si>
    <t xml:space="preserve">Number of institutes covered by  educational guidance computer teaching internet service teaching foreign and local languages and school feeding for the academic year 2018/2019     </t>
  </si>
  <si>
    <t>within the work force</t>
  </si>
  <si>
    <t>Mission fellowship</t>
  </si>
  <si>
    <t xml:space="preserve">Mission or fellowship </t>
  </si>
  <si>
    <t>Vacation study</t>
  </si>
  <si>
    <t>Vacation companion</t>
  </si>
  <si>
    <t>Vaction witout salary</t>
  </si>
  <si>
    <t>Sick leave and long</t>
  </si>
  <si>
    <t>Vaction maternity</t>
  </si>
  <si>
    <t>Placement to</t>
  </si>
  <si>
    <t>Another</t>
  </si>
  <si>
    <t>بغــــــداد</t>
  </si>
  <si>
    <t>عدد الطلبة الموجودين وعدد الشعب  في معاهد الفنون الجميلة حسب الصف والجنس والمحافظة ( الصباحي والمسائي ) للعام الدراسي 2019/2018</t>
  </si>
  <si>
    <t>Number of students admitted,the number of divisions  in fine arts institutes by grade,sex and Governorate ( morning and evening) for the academic year 2018/2019</t>
  </si>
  <si>
    <t>بغـــــداد</t>
  </si>
  <si>
    <t>الكرخ / 2</t>
  </si>
  <si>
    <t>AL.Karkh / 2</t>
  </si>
  <si>
    <t>بغــــداد</t>
  </si>
  <si>
    <t>NO.of  studentes admitted (Total of grades) in fine arts institutes by age and sex and Governorate(morning and evening)for the acadimic year 2018/2019</t>
  </si>
  <si>
    <t xml:space="preserve">  Table (9) con.</t>
  </si>
  <si>
    <t xml:space="preserve">  Table (9) con. </t>
  </si>
  <si>
    <t xml:space="preserve">  Table(11) con.</t>
  </si>
  <si>
    <t xml:space="preserve">  Table (16) con.</t>
  </si>
  <si>
    <t>Number of failure students and the reasons of failure for fine arts institutes by the grade,sex and Governorate( morning and evening) for the acadimic year 2017/2018</t>
  </si>
  <si>
    <t>Table(11)con.</t>
  </si>
  <si>
    <t xml:space="preserve">عدد الطلبة الناجحين في معاهد الفنون الجميلة حسب الصف والجنس والمحافظة ( الصباحي والمسائي ) للعام الدراسي 2017 /2018  </t>
  </si>
  <si>
    <t>The number successful students for fine artes institutes by grade,sex and Governorate (morning and evening) for the academic year 2017/2018</t>
  </si>
  <si>
    <t>The number of faculty members in the institutes fo fine arts as needed jop and sex and governorate for the academic year2018/2019</t>
  </si>
  <si>
    <t>Table(18)</t>
  </si>
  <si>
    <t xml:space="preserve"> Number of teaching staff in the institutes fo fine arts by years of working ,sex and governorate for  2018/2019</t>
  </si>
  <si>
    <t>جدول (22)</t>
  </si>
  <si>
    <t>Table(21)</t>
  </si>
  <si>
    <t>Table (22)</t>
  </si>
  <si>
    <t>Number of school buildings and libraries ( staff in the institutes fo fine arts) By governorate for  2018/2019</t>
  </si>
  <si>
    <t>تابع جدول(22)</t>
  </si>
  <si>
    <t xml:space="preserve">  Table  (22) con.</t>
  </si>
  <si>
    <t>عدد الطلبة الراسبين في معاهد الفنون الجميلة خلال الفترة 2013/2012-2017/2016</t>
  </si>
  <si>
    <t>جدول (2)</t>
  </si>
  <si>
    <t>نسبة التغير خلال الفترة (2018/2017-2019/2018)%</t>
  </si>
  <si>
    <t>2019/2018</t>
  </si>
  <si>
    <t>نسبة التغير خلال الفترة (2015/2014-2019/2018)%</t>
  </si>
  <si>
    <t>مؤشرات رئيسة عن معاهد الفنون الجميلة خلال الفترة (2015/2014-2019/2018)</t>
  </si>
  <si>
    <t>عدد المعاهد والطلبة المقبولين والطلبة الموجودين وأعضاء الهيئة التدريسية واستقلالية المعهد في معاهد الفنون الجميلة حسب الجنس والمحافظة (الصباحي والمسائي) للعام الدراسي 2018  / 2019</t>
  </si>
  <si>
    <t>عدد الابنية المدرسية في معاهد الفنون الجميلة حسب العائدية والحالة العمرانية ومادة البناء والمحافظة للعام الدراي 2019/2018</t>
  </si>
  <si>
    <t>مــــعاهــــد الفنــــون الجميـــــلة</t>
  </si>
  <si>
    <t xml:space="preserve">جـــداول تفصيـــلية </t>
  </si>
  <si>
    <t xml:space="preserve">عدد الطلبة الموجودين في معاهد الفنون الجميلة حسب العمر والصف والجنس ( الصباحي والمسائي ) للعام الدراسي 2018 /2019 </t>
  </si>
  <si>
    <t xml:space="preserve">Master's degree
</t>
  </si>
  <si>
    <t>B. educational</t>
  </si>
  <si>
    <t xml:space="preserve">Bachelor's degree
</t>
  </si>
  <si>
    <t xml:space="preserve">                عدد اعضاء الهيئة التدريسية  في معاهد الفنون الجميلة حسب سنوات الخدمة و العمر و المشاركين في الدورات التدريبية للعام السابق والجنس والمحافظة  للعام الدراسي 2019/2018</t>
  </si>
  <si>
    <t xml:space="preserve"> </t>
  </si>
  <si>
    <t>عدد المعاهد المشمولة بالارشاد التربوي و تدريس الحاسوب و خدمة الانترنت وتدريس اللغات الأجنبية و المحلية و التغذية المدرسية للعام الدراسي 2019/2018</t>
  </si>
  <si>
    <t xml:space="preserve">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</si>
</sst>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 #,##0_);_(* \(#,##0\);_(* &quot;-&quot;_);_(@_)"/>
    <numFmt numFmtId="170" formatCode="_(&quot;TT$&quot;* #,##0.00_);_(&quot;TT$&quot;* \(#,##0.00\);_(&quot;T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د.ع.&quot;\ #,##0_-;&quot;د.ع.&quot;\ #,##0\-"/>
    <numFmt numFmtId="179" formatCode="&quot;د.ع.&quot;\ #,##0_-;[Red]&quot;د.ع.&quot;\ #,##0\-"/>
    <numFmt numFmtId="180" formatCode="&quot;د.ع.&quot;\ #,##0.00_-;&quot;د.ع.&quot;\ #,##0.00\-"/>
    <numFmt numFmtId="181" formatCode="&quot;د.ع.&quot;\ #,##0.00_-;[Red]&quot;د.ع.&quot;\ #,##0.00\-"/>
    <numFmt numFmtId="182" formatCode="_-&quot;د.ع.&quot;\ * #,##0_-;_-&quot;د.ع.&quot;\ * #,##0\-;_-&quot;د.ع.&quot;\ * &quot;-&quot;_-;_-@_-"/>
    <numFmt numFmtId="183" formatCode="_-* #,##0_-;_-* #,##0\-;_-* &quot;-&quot;_-;_-@_-"/>
    <numFmt numFmtId="184" formatCode="_-&quot;د.ع.&quot;\ * #,##0.00_-;_-&quot;د.ع.&quot;\ * #,##0.00\-;_-&quot;د.ع.&quot;\ * &quot;-&quot;??_-;_-@_-"/>
    <numFmt numFmtId="185" formatCode="_-* #,##0.00_-;_-* #,##0.00\-;_-* &quot;-&quot;??_-;_-@_-"/>
    <numFmt numFmtId="186" formatCode="&quot;د.ل.&quot;#,##0_-;&quot;د.ل.&quot;#,##0\-"/>
    <numFmt numFmtId="187" formatCode="&quot;د.ل.&quot;#,##0_-;[Red]&quot;د.ل.&quot;#,##0\-"/>
    <numFmt numFmtId="188" formatCode="&quot;د.ل.&quot;#,##0.00_-;&quot;د.ل.&quot;#,##0.00\-"/>
    <numFmt numFmtId="189" formatCode="&quot;د.ل.&quot;#,##0.00_-;[Red]&quot;د.ل.&quot;#,##0.00\-"/>
    <numFmt numFmtId="190" formatCode="_-&quot;د.ل.&quot;* #,##0_-;_-&quot;د.ل.&quot;* #,##0\-;_-&quot;د.ل.&quot;* &quot;-&quot;_-;_-@_-"/>
    <numFmt numFmtId="191" formatCode="_-&quot;د.ل.&quot;* #,##0.00_-;_-&quot;د.ل.&quot;* #,##0.00\-;_-&quot;د.ل.&quot;* &quot;-&quot;??_-;_-@_-"/>
    <numFmt numFmtId="192" formatCode="&quot;ر.س.&quot;\ #,##0_-;&quot;ر.س.&quot;\ #,##0\-"/>
    <numFmt numFmtId="193" formatCode="&quot;ر.س.&quot;\ #,##0_-;[Red]&quot;ر.س.&quot;\ #,##0\-"/>
    <numFmt numFmtId="194" formatCode="&quot;ر.س.&quot;\ #,##0.00_-;&quot;ر.س.&quot;\ #,##0.00\-"/>
    <numFmt numFmtId="195" formatCode="&quot;ر.س.&quot;\ #,##0.00_-;[Red]&quot;ر.س.&quot;\ #,##0.00\-"/>
    <numFmt numFmtId="196" formatCode="_-&quot;ر.س.&quot;\ * #,##0_-;_-&quot;ر.س.&quot;\ * #,##0\-;_-&quot;ر.س.&quot;\ * &quot;-&quot;_-;_-@_-"/>
    <numFmt numFmtId="197" formatCode="_-&quot;ر.س.&quot;\ * #,##0.00_-;_-&quot;ر.س.&quot;\ * #,##0.00\-;_-&quot;ر.س.&quot;\ *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د.إ.&quot;\ #,##0_-;&quot;د.إ.&quot;\ #,##0\-"/>
    <numFmt numFmtId="205" formatCode="&quot;د.إ.&quot;\ #,##0_-;[Red]&quot;د.إ.&quot;\ #,##0\-"/>
    <numFmt numFmtId="206" formatCode="&quot;د.إ.&quot;\ #,##0.00_-;&quot;د.إ.&quot;\ #,##0.00\-"/>
    <numFmt numFmtId="207" formatCode="&quot;د.إ.&quot;\ #,##0.00_-;[Red]&quot;د.إ.&quot;\ #,##0.00\-"/>
    <numFmt numFmtId="208" formatCode="_-&quot;د.إ.&quot;\ * #,##0_-;_-&quot;د.إ.&quot;\ * #,##0\-;_-&quot;د.إ.&quot;\ * &quot;-&quot;_-;_-@_-"/>
    <numFmt numFmtId="209" formatCode="_-&quot;د.إ.&quot;\ * #,##0.00_-;_-&quot;د.إ.&quot;\ * #,##0.00\-;_-&quot;د.إ.&quot;\ * &quot;-&quot;??_-;_-@_-"/>
    <numFmt numFmtId="210" formatCode="&quot;Yes&quot;;&quot;Yes&quot;;&quot;No&quot;"/>
    <numFmt numFmtId="211" formatCode="&quot;True&quot;;&quot;True&quot;;&quot;False&quot;"/>
    <numFmt numFmtId="212" formatCode="&quot;On&quot;;&quot;On&quot;;&quot;Off&quot;"/>
    <numFmt numFmtId="213" formatCode="[$€-2]\ #,##0.00_);[Red]\([$€-2]\ #,##0.00\)"/>
    <numFmt numFmtId="214" formatCode="&quot;نعم&quot;\,\ &quot;نعم&quot;\,\ &quot;لا&quot;"/>
    <numFmt numFmtId="215" formatCode="&quot;تشغيل&quot;\,\ &quot;تشغيل&quot;\,\ &quot;إيقاف تشغيل&quot;"/>
    <numFmt numFmtId="216" formatCode="[$-409]h:mm:ss\ AM/PM"/>
    <numFmt numFmtId="217" formatCode="[$-409]dddd\,\ mmmm\ dd\,\ yyyy"/>
    <numFmt numFmtId="218" formatCode="[$-809]dd\ mmmm\ yyyy"/>
    <numFmt numFmtId="219" formatCode="0.0"/>
  </numFmts>
  <fonts count="56">
    <font>
      <sz val="10"/>
      <name val="Arial"/>
      <family val="0"/>
    </font>
    <font>
      <b/>
      <sz val="12"/>
      <name val="Simplified Arabic"/>
      <family val="1"/>
    </font>
    <font>
      <b/>
      <sz val="12"/>
      <name val="Arial"/>
      <family val="2"/>
    </font>
    <font>
      <u val="single"/>
      <sz val="7.5"/>
      <color indexed="36"/>
      <name val="Arial"/>
      <family val="2"/>
    </font>
    <font>
      <u val="single"/>
      <sz val="7.5"/>
      <color indexed="12"/>
      <name val="Arial"/>
      <family val="2"/>
    </font>
    <font>
      <b/>
      <sz val="14"/>
      <name val="Arial"/>
      <family val="2"/>
    </font>
    <font>
      <sz val="12"/>
      <name val="Arial"/>
      <family val="2"/>
    </font>
    <font>
      <b/>
      <sz val="10"/>
      <name val="Arial"/>
      <family val="2"/>
    </font>
    <font>
      <b/>
      <sz val="11"/>
      <name val="Arial"/>
      <family val="2"/>
    </font>
    <font>
      <b/>
      <sz val="36"/>
      <name val="Arial"/>
      <family val="2"/>
    </font>
    <font>
      <b/>
      <sz val="16"/>
      <name val="Arial"/>
      <family val="2"/>
    </font>
    <font>
      <sz val="14"/>
      <name val="Arial"/>
      <family val="2"/>
    </font>
    <font>
      <sz val="9"/>
      <name val="Tahoma"/>
      <family val="2"/>
    </font>
    <font>
      <b/>
      <sz val="9"/>
      <name val="Tahom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Calibri"/>
      <family val="2"/>
    </font>
    <font>
      <b/>
      <sz val="12"/>
      <color indexed="8"/>
      <name val="Arial"/>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color indexed="63"/>
      </left>
      <right>
        <color indexed="63"/>
      </right>
      <top style="dotted"/>
      <bottom style="dotted"/>
    </border>
    <border>
      <left>
        <color indexed="63"/>
      </left>
      <right>
        <color indexed="63"/>
      </right>
      <top style="dotted"/>
      <bottom style="mediu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double"/>
      <bottom>
        <color indexed="63"/>
      </bottom>
    </border>
    <border>
      <left style="dotted"/>
      <right>
        <color indexed="63"/>
      </right>
      <top style="dotted"/>
      <bottom style="dotted"/>
    </border>
    <border>
      <left>
        <color indexed="63"/>
      </left>
      <right>
        <color indexed="63"/>
      </right>
      <top style="medium"/>
      <bottom style="dotted"/>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style="dotted"/>
      <bottom style="dotted"/>
    </border>
    <border>
      <left>
        <color indexed="63"/>
      </left>
      <right style="dotted"/>
      <top style="dotted"/>
      <bottom style="dotted"/>
    </border>
    <border>
      <left>
        <color indexed="63"/>
      </left>
      <right>
        <color indexed="63"/>
      </right>
      <top>
        <color indexed="63"/>
      </top>
      <bottom style="thick"/>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5">
    <xf numFmtId="0" fontId="0" fillId="0" borderId="0" xfId="0" applyAlignment="1">
      <alignment/>
    </xf>
    <xf numFmtId="0" fontId="2" fillId="0" borderId="0" xfId="0" applyFont="1" applyFill="1" applyBorder="1" applyAlignment="1">
      <alignment horizontal="center" vertical="center"/>
    </xf>
    <xf numFmtId="0" fontId="7" fillId="0" borderId="0" xfId="0" applyFont="1" applyAlignment="1">
      <alignment/>
    </xf>
    <xf numFmtId="0" fontId="2" fillId="0" borderId="0" xfId="0" applyFont="1" applyAlignment="1">
      <alignment horizontal="right"/>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1" xfId="0" applyFont="1" applyBorder="1" applyAlignment="1">
      <alignment horizontal="right" vertical="center"/>
    </xf>
    <xf numFmtId="0" fontId="2" fillId="0" borderId="11" xfId="0" applyFont="1" applyBorder="1" applyAlignment="1">
      <alignment horizontal="right" vertical="center" indent="1"/>
    </xf>
    <xf numFmtId="0" fontId="2" fillId="33" borderId="11" xfId="0" applyFont="1" applyFill="1" applyBorder="1" applyAlignment="1">
      <alignment vertical="center"/>
    </xf>
    <xf numFmtId="0" fontId="2" fillId="0" borderId="12" xfId="0" applyFont="1" applyBorder="1" applyAlignment="1">
      <alignment horizontal="right" vertical="center" indent="1"/>
    </xf>
    <xf numFmtId="0" fontId="2" fillId="33" borderId="12" xfId="0" applyFont="1" applyFill="1" applyBorder="1" applyAlignment="1">
      <alignment vertical="center"/>
    </xf>
    <xf numFmtId="0" fontId="2" fillId="0" borderId="13" xfId="0" applyFont="1" applyBorder="1" applyAlignment="1">
      <alignment horizontal="right" vertical="center" indent="1"/>
    </xf>
    <xf numFmtId="0" fontId="5"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33" borderId="13" xfId="0" applyFont="1" applyFill="1" applyBorder="1" applyAlignment="1">
      <alignment vertical="center"/>
    </xf>
    <xf numFmtId="0" fontId="2" fillId="0" borderId="14" xfId="0" applyFont="1" applyBorder="1" applyAlignment="1">
      <alignment horizontal="right" vertical="center" indent="1"/>
    </xf>
    <xf numFmtId="0" fontId="2" fillId="33" borderId="14" xfId="0" applyFont="1" applyFill="1" applyBorder="1" applyAlignment="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2" fillId="33" borderId="11" xfId="0" applyFont="1" applyFill="1" applyBorder="1" applyAlignment="1">
      <alignment horizontal="center" vertical="center"/>
    </xf>
    <xf numFmtId="0" fontId="5" fillId="0" borderId="0" xfId="0" applyFont="1" applyBorder="1" applyAlignment="1">
      <alignment/>
    </xf>
    <xf numFmtId="0" fontId="5" fillId="0" borderId="0" xfId="0" applyFont="1" applyAlignment="1">
      <alignment vertical="center"/>
    </xf>
    <xf numFmtId="0" fontId="2" fillId="0" borderId="0" xfId="0" applyFont="1" applyAlignment="1">
      <alignment horizontal="center"/>
    </xf>
    <xf numFmtId="0" fontId="9" fillId="0" borderId="0" xfId="0" applyFont="1" applyAlignment="1">
      <alignment horizontal="center" vertical="center"/>
    </xf>
    <xf numFmtId="0" fontId="2" fillId="33" borderId="11" xfId="57" applyFont="1" applyFill="1" applyBorder="1" applyAlignment="1">
      <alignment vertical="center"/>
      <protection/>
    </xf>
    <xf numFmtId="0" fontId="5" fillId="0" borderId="0" xfId="0" applyFont="1" applyBorder="1" applyAlignment="1">
      <alignment vertical="center" wrapText="1"/>
    </xf>
    <xf numFmtId="0" fontId="5" fillId="33" borderId="0" xfId="0" applyFont="1" applyFill="1" applyBorder="1" applyAlignment="1">
      <alignment vertical="center" wrapText="1"/>
    </xf>
    <xf numFmtId="0" fontId="5" fillId="33" borderId="0" xfId="0" applyFont="1" applyFill="1" applyBorder="1" applyAlignment="1">
      <alignment vertical="center"/>
    </xf>
    <xf numFmtId="0" fontId="2" fillId="0" borderId="10" xfId="0" applyFont="1" applyBorder="1" applyAlignment="1">
      <alignment horizontal="center" vertical="center"/>
    </xf>
    <xf numFmtId="0" fontId="6" fillId="0" borderId="0" xfId="0" applyFont="1" applyBorder="1" applyAlignment="1">
      <alignment horizontal="right" vertical="center"/>
    </xf>
    <xf numFmtId="0" fontId="1" fillId="0" borderId="0" xfId="0" applyFont="1" applyFill="1" applyBorder="1" applyAlignment="1">
      <alignment horizontal="center" vertical="center"/>
    </xf>
    <xf numFmtId="0" fontId="5" fillId="33" borderId="0" xfId="0" applyFont="1" applyFill="1" applyBorder="1" applyAlignment="1">
      <alignment/>
    </xf>
    <xf numFmtId="0" fontId="5" fillId="0" borderId="0" xfId="0" applyFont="1" applyAlignment="1">
      <alignment vertical="center" wrapText="1"/>
    </xf>
    <xf numFmtId="0" fontId="8" fillId="0" borderId="0" xfId="0" applyFont="1" applyFill="1" applyBorder="1" applyAlignment="1">
      <alignment/>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xf>
    <xf numFmtId="0" fontId="2" fillId="0" borderId="16" xfId="0" applyFont="1" applyBorder="1" applyAlignment="1">
      <alignment vertical="center"/>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horizontal="right"/>
    </xf>
    <xf numFmtId="0" fontId="0" fillId="0" borderId="0" xfId="0" applyFont="1" applyFill="1" applyAlignment="1">
      <alignment/>
    </xf>
    <xf numFmtId="0" fontId="2" fillId="0" borderId="0" xfId="0" applyFont="1" applyFill="1" applyBorder="1" applyAlignment="1">
      <alignment horizontal="center" vertical="center" shrinkToFit="1"/>
    </xf>
    <xf numFmtId="0" fontId="0" fillId="0" borderId="13" xfId="0" applyFont="1" applyBorder="1" applyAlignment="1">
      <alignment/>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53" fillId="0" borderId="0" xfId="0" applyFont="1" applyAlignment="1">
      <alignment/>
    </xf>
    <xf numFmtId="0" fontId="2" fillId="0" borderId="11" xfId="0" applyFont="1" applyBorder="1" applyAlignment="1">
      <alignment vertical="center"/>
    </xf>
    <xf numFmtId="0" fontId="2"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2" fillId="0" borderId="13" xfId="0" applyFont="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Border="1" applyAlignment="1">
      <alignment horizontal="right" vertical="center"/>
    </xf>
    <xf numFmtId="0" fontId="2" fillId="0" borderId="12" xfId="0" applyFont="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20"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5" fillId="0" borderId="0" xfId="0" applyFont="1" applyFill="1" applyBorder="1" applyAlignment="1">
      <alignment horizontal="right" vertical="center" wrapText="1"/>
    </xf>
    <xf numFmtId="0" fontId="5" fillId="0" borderId="19" xfId="0" applyFont="1" applyFill="1" applyBorder="1" applyAlignment="1">
      <alignment horizontal="right" vertical="center"/>
    </xf>
    <xf numFmtId="0" fontId="5" fillId="33" borderId="19" xfId="0" applyFont="1" applyFill="1" applyBorder="1" applyAlignment="1">
      <alignment horizontal="right"/>
    </xf>
    <xf numFmtId="0" fontId="2" fillId="0" borderId="0" xfId="0" applyFont="1" applyAlignment="1">
      <alignment horizontal="center" vertical="center"/>
    </xf>
    <xf numFmtId="0" fontId="6" fillId="0" borderId="0" xfId="0" applyFont="1" applyAlignment="1">
      <alignment/>
    </xf>
    <xf numFmtId="0" fontId="2" fillId="0" borderId="13" xfId="0" applyFont="1" applyFill="1" applyBorder="1" applyAlignment="1">
      <alignment horizontal="center" vertical="center"/>
    </xf>
    <xf numFmtId="0" fontId="0" fillId="0" borderId="0" xfId="0" applyFont="1" applyAlignment="1">
      <alignment vertical="center"/>
    </xf>
    <xf numFmtId="0" fontId="2" fillId="33" borderId="15" xfId="58" applyFont="1" applyFill="1" applyBorder="1" applyAlignment="1">
      <alignment horizontal="center" vertical="center" wrapText="1"/>
      <protection/>
    </xf>
    <xf numFmtId="0" fontId="2" fillId="33" borderId="0" xfId="58" applyFont="1" applyFill="1" applyBorder="1" applyAlignment="1">
      <alignment horizontal="center" vertical="center" wrapText="1"/>
      <protection/>
    </xf>
    <xf numFmtId="0" fontId="2" fillId="33" borderId="11" xfId="58" applyFont="1" applyFill="1" applyBorder="1" applyAlignment="1">
      <alignment horizontal="center" vertical="center" wrapText="1"/>
      <protection/>
    </xf>
    <xf numFmtId="0" fontId="2" fillId="33" borderId="11" xfId="0" applyFont="1" applyFill="1" applyBorder="1" applyAlignment="1">
      <alignment horizontal="left" vertical="center"/>
    </xf>
    <xf numFmtId="0" fontId="2" fillId="33" borderId="0"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2" fillId="33" borderId="11" xfId="0" applyFont="1" applyFill="1" applyBorder="1" applyAlignment="1">
      <alignment horizontal="left" vertical="center"/>
    </xf>
    <xf numFmtId="0" fontId="2" fillId="0" borderId="0" xfId="0" applyFont="1" applyBorder="1" applyAlignment="1">
      <alignment/>
    </xf>
    <xf numFmtId="0" fontId="2" fillId="0" borderId="15" xfId="0" applyFont="1" applyBorder="1" applyAlignment="1">
      <alignment vertical="center"/>
    </xf>
    <xf numFmtId="0" fontId="0" fillId="0" borderId="0" xfId="0" applyFont="1" applyAlignment="1">
      <alignment horizontal="center"/>
    </xf>
    <xf numFmtId="0" fontId="2" fillId="33" borderId="15" xfId="0" applyFont="1" applyFill="1" applyBorder="1" applyAlignment="1">
      <alignment horizontal="center" wrapText="1"/>
    </xf>
    <xf numFmtId="0" fontId="2" fillId="33" borderId="15" xfId="58" applyFont="1" applyFill="1" applyBorder="1" applyAlignment="1">
      <alignment horizontal="center" wrapText="1"/>
      <protection/>
    </xf>
    <xf numFmtId="0" fontId="0" fillId="0" borderId="23" xfId="0" applyFont="1" applyBorder="1" applyAlignment="1">
      <alignment/>
    </xf>
    <xf numFmtId="0" fontId="2" fillId="33" borderId="13" xfId="0" applyFont="1" applyFill="1" applyBorder="1" applyAlignment="1">
      <alignment horizontal="left" vertical="center"/>
    </xf>
    <xf numFmtId="0" fontId="0" fillId="0" borderId="24" xfId="0" applyFont="1" applyBorder="1" applyAlignment="1">
      <alignment/>
    </xf>
    <xf numFmtId="0" fontId="2" fillId="0" borderId="0" xfId="0" applyFont="1" applyBorder="1" applyAlignment="1">
      <alignment vertical="center"/>
    </xf>
    <xf numFmtId="0" fontId="2" fillId="33" borderId="0" xfId="0" applyFont="1" applyFill="1" applyBorder="1" applyAlignment="1">
      <alignment vertical="center"/>
    </xf>
    <xf numFmtId="0" fontId="0" fillId="0" borderId="0" xfId="0" applyFont="1" applyBorder="1" applyAlignment="1">
      <alignment/>
    </xf>
    <xf numFmtId="0" fontId="0" fillId="0" borderId="14" xfId="0" applyFont="1" applyBorder="1" applyAlignment="1">
      <alignment/>
    </xf>
    <xf numFmtId="0" fontId="2" fillId="33" borderId="14"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5" xfId="0" applyFont="1" applyFill="1" applyBorder="1" applyAlignment="1">
      <alignment horizontal="center" vertical="center"/>
    </xf>
    <xf numFmtId="0" fontId="0" fillId="0" borderId="0" xfId="0" applyBorder="1" applyAlignment="1">
      <alignment/>
    </xf>
    <xf numFmtId="0" fontId="2" fillId="0" borderId="14" xfId="0" applyFont="1" applyFill="1" applyBorder="1" applyAlignment="1">
      <alignment horizontal="center" vertical="center" shrinkToFit="1"/>
    </xf>
    <xf numFmtId="0" fontId="2" fillId="0" borderId="14" xfId="0" applyFont="1" applyBorder="1" applyAlignment="1">
      <alignment vertical="center"/>
    </xf>
    <xf numFmtId="0" fontId="2" fillId="33" borderId="11" xfId="0" applyFont="1" applyFill="1" applyBorder="1" applyAlignment="1">
      <alignment horizontal="left" vertical="center"/>
    </xf>
    <xf numFmtId="0" fontId="2" fillId="33" borderId="11" xfId="0" applyFont="1" applyFill="1" applyBorder="1" applyAlignment="1">
      <alignment vertical="center"/>
    </xf>
    <xf numFmtId="0" fontId="0" fillId="0" borderId="19" xfId="0" applyFont="1" applyBorder="1" applyAlignment="1">
      <alignment/>
    </xf>
    <xf numFmtId="0" fontId="2" fillId="33" borderId="11" xfId="57" applyFont="1" applyFill="1" applyBorder="1" applyAlignment="1">
      <alignment horizontal="left" vertical="center"/>
      <protection/>
    </xf>
    <xf numFmtId="0" fontId="7" fillId="0" borderId="11" xfId="0" applyFont="1" applyBorder="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1" xfId="0" applyFont="1" applyFill="1" applyBorder="1" applyAlignment="1">
      <alignment vertical="center"/>
    </xf>
    <xf numFmtId="0" fontId="2" fillId="0" borderId="25" xfId="0" applyFont="1" applyBorder="1" applyAlignment="1">
      <alignment horizontal="right" vertical="center"/>
    </xf>
    <xf numFmtId="0" fontId="2" fillId="0" borderId="11" xfId="0" applyFont="1" applyFill="1" applyBorder="1" applyAlignment="1">
      <alignment vertical="center"/>
    </xf>
    <xf numFmtId="0" fontId="2" fillId="33" borderId="11" xfId="0" applyFont="1" applyFill="1" applyBorder="1" applyAlignment="1">
      <alignment horizontal="center" vertical="center"/>
    </xf>
    <xf numFmtId="0" fontId="2" fillId="0" borderId="0" xfId="0" applyFont="1" applyBorder="1" applyAlignment="1">
      <alignment horizontal="right" vertical="center"/>
    </xf>
    <xf numFmtId="0" fontId="2" fillId="33" borderId="11" xfId="0" applyFont="1" applyFill="1" applyBorder="1" applyAlignment="1">
      <alignment horizontal="center" vertical="center"/>
    </xf>
    <xf numFmtId="0" fontId="2" fillId="0" borderId="12" xfId="0" applyFont="1" applyBorder="1" applyAlignment="1">
      <alignment horizontal="right" vertical="center"/>
    </xf>
    <xf numFmtId="0" fontId="2" fillId="33" borderId="11" xfId="0" applyFont="1" applyFill="1" applyBorder="1" applyAlignment="1">
      <alignment horizontal="left" vertical="center"/>
    </xf>
    <xf numFmtId="0" fontId="2" fillId="33" borderId="11" xfId="0" applyFont="1" applyFill="1" applyBorder="1" applyAlignment="1">
      <alignment vertical="center"/>
    </xf>
    <xf numFmtId="0" fontId="2" fillId="0" borderId="15" xfId="0" applyFont="1" applyBorder="1" applyAlignment="1">
      <alignment horizontal="right" vertical="center"/>
    </xf>
    <xf numFmtId="0" fontId="2" fillId="0" borderId="15" xfId="0" applyFont="1" applyBorder="1" applyAlignment="1">
      <alignment horizontal="right" vertical="center" indent="1"/>
    </xf>
    <xf numFmtId="0" fontId="2" fillId="33" borderId="15" xfId="0" applyFont="1" applyFill="1" applyBorder="1" applyAlignment="1">
      <alignmen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6" fillId="33" borderId="11" xfId="57" applyFont="1" applyFill="1" applyBorder="1" applyAlignment="1">
      <alignment horizontal="left" vertical="center"/>
      <protection/>
    </xf>
    <xf numFmtId="0" fontId="7" fillId="0" borderId="11" xfId="0" applyFont="1" applyBorder="1" applyAlignment="1">
      <alignment horizontal="left" vertical="center"/>
    </xf>
    <xf numFmtId="0" fontId="6" fillId="0" borderId="11" xfId="0" applyFont="1" applyBorder="1" applyAlignment="1">
      <alignment horizontal="left" vertical="center"/>
    </xf>
    <xf numFmtId="0" fontId="2" fillId="33" borderId="14" xfId="0" applyFont="1" applyFill="1" applyBorder="1" applyAlignment="1">
      <alignment horizontal="left" vertical="center"/>
    </xf>
    <xf numFmtId="0" fontId="6" fillId="0" borderId="0" xfId="0" applyFont="1" applyBorder="1" applyAlignment="1">
      <alignment horizontal="left" vertical="center"/>
    </xf>
    <xf numFmtId="0" fontId="2" fillId="33" borderId="0" xfId="0" applyFont="1" applyFill="1" applyBorder="1" applyAlignment="1">
      <alignment horizontal="left" vertical="center"/>
    </xf>
    <xf numFmtId="0" fontId="7" fillId="33" borderId="11" xfId="0" applyFont="1" applyFill="1" applyBorder="1" applyAlignment="1">
      <alignment horizontal="left" vertical="center"/>
    </xf>
    <xf numFmtId="0" fontId="6" fillId="0" borderId="11" xfId="0" applyFont="1" applyBorder="1" applyAlignment="1">
      <alignment vertical="center"/>
    </xf>
    <xf numFmtId="0" fontId="2" fillId="0" borderId="11" xfId="0" applyFont="1" applyBorder="1" applyAlignment="1">
      <alignment horizontal="left" vertical="center" indent="1"/>
    </xf>
    <xf numFmtId="0" fontId="2" fillId="33" borderId="11" xfId="0" applyFont="1" applyFill="1" applyBorder="1" applyAlignment="1">
      <alignment horizontal="left" vertical="center" indent="1"/>
    </xf>
    <xf numFmtId="0" fontId="2" fillId="33" borderId="13" xfId="0" applyFont="1" applyFill="1" applyBorder="1" applyAlignment="1">
      <alignment horizontal="center" vertical="center"/>
    </xf>
    <xf numFmtId="0" fontId="0" fillId="0" borderId="15" xfId="0" applyFont="1" applyBorder="1" applyAlignment="1">
      <alignment/>
    </xf>
    <xf numFmtId="0" fontId="14" fillId="33" borderId="12" xfId="0" applyFont="1" applyFill="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6" fillId="0" borderId="0" xfId="0" applyFont="1" applyFill="1" applyBorder="1" applyAlignment="1">
      <alignment horizontal="center" vertical="center" shrinkToFit="1"/>
    </xf>
    <xf numFmtId="0" fontId="0" fillId="0" borderId="0" xfId="0" applyFont="1" applyAlignment="1">
      <alignment horizontal="left" vertical="center" indent="1"/>
    </xf>
    <xf numFmtId="0" fontId="2" fillId="33" borderId="11"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2" fillId="33" borderId="14" xfId="57" applyFont="1" applyFill="1" applyBorder="1" applyAlignment="1">
      <alignment vertical="center"/>
      <protection/>
    </xf>
    <xf numFmtId="0" fontId="2" fillId="33" borderId="17" xfId="0" applyFont="1" applyFill="1" applyBorder="1" applyAlignment="1">
      <alignment horizontal="left" vertical="center"/>
    </xf>
    <xf numFmtId="0" fontId="6" fillId="33" borderId="0" xfId="0" applyFont="1" applyFill="1" applyBorder="1" applyAlignment="1">
      <alignment vertical="center"/>
    </xf>
    <xf numFmtId="0" fontId="2" fillId="0" borderId="13" xfId="0" applyFont="1" applyBorder="1" applyAlignment="1">
      <alignment horizontal="right" vertical="center"/>
    </xf>
    <xf numFmtId="0" fontId="0" fillId="0" borderId="0" xfId="0" applyBorder="1" applyAlignment="1">
      <alignment horizontal="center" vertical="center"/>
    </xf>
    <xf numFmtId="0" fontId="2" fillId="0" borderId="17" xfId="0" applyFont="1" applyBorder="1" applyAlignment="1">
      <alignment/>
    </xf>
    <xf numFmtId="0" fontId="2" fillId="0" borderId="11" xfId="0" applyFont="1" applyBorder="1" applyAlignment="1">
      <alignment/>
    </xf>
    <xf numFmtId="0" fontId="5" fillId="0" borderId="15" xfId="0" applyFont="1" applyBorder="1" applyAlignment="1">
      <alignment horizontal="center" vertical="center"/>
    </xf>
    <xf numFmtId="0" fontId="7" fillId="0" borderId="15" xfId="0" applyFont="1" applyBorder="1" applyAlignment="1">
      <alignment horizontal="center" vertical="center"/>
    </xf>
    <xf numFmtId="0" fontId="0" fillId="0" borderId="15" xfId="0" applyBorder="1" applyAlignment="1">
      <alignment horizontal="center" vertical="center"/>
    </xf>
    <xf numFmtId="0" fontId="2" fillId="33" borderId="11"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2" fillId="33" borderId="0" xfId="0" applyFont="1" applyFill="1" applyBorder="1" applyAlignment="1">
      <alignment horizontal="center" vertical="center" wrapText="1"/>
    </xf>
    <xf numFmtId="0" fontId="6" fillId="0" borderId="0" xfId="0" applyFont="1" applyBorder="1" applyAlignment="1">
      <alignment/>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2" fillId="33" borderId="11" xfId="0" applyFont="1" applyFill="1"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8" fillId="33" borderId="11" xfId="0" applyFont="1" applyFill="1" applyBorder="1" applyAlignment="1">
      <alignment horizontal="left" vertical="center"/>
    </xf>
    <xf numFmtId="0" fontId="8" fillId="0" borderId="15" xfId="0" applyFont="1" applyFill="1" applyBorder="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6" fillId="0" borderId="21" xfId="0" applyFont="1" applyBorder="1" applyAlignment="1">
      <alignment/>
    </xf>
    <xf numFmtId="0" fontId="6" fillId="0" borderId="23" xfId="0" applyFont="1" applyBorder="1" applyAlignment="1">
      <alignment/>
    </xf>
    <xf numFmtId="0" fontId="2" fillId="0" borderId="26" xfId="0" applyFont="1" applyBorder="1" applyAlignment="1">
      <alignment horizontal="left" vertical="center"/>
    </xf>
    <xf numFmtId="0" fontId="2" fillId="33" borderId="1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2" fillId="33" borderId="11" xfId="0" applyFont="1" applyFill="1" applyBorder="1" applyAlignment="1">
      <alignment vertical="center"/>
    </xf>
    <xf numFmtId="0" fontId="2" fillId="0" borderId="11" xfId="0" applyFont="1" applyBorder="1" applyAlignment="1">
      <alignment horizontal="left" vertical="center"/>
    </xf>
    <xf numFmtId="0" fontId="5" fillId="0" borderId="15" xfId="0" applyFont="1" applyBorder="1" applyAlignment="1">
      <alignment horizontal="left" vertical="center"/>
    </xf>
    <xf numFmtId="0" fontId="2" fillId="0" borderId="14" xfId="0" applyFont="1" applyBorder="1" applyAlignment="1">
      <alignment horizontal="left" vertical="center"/>
    </xf>
    <xf numFmtId="0" fontId="0" fillId="0" borderId="11" xfId="0" applyBorder="1" applyAlignment="1">
      <alignment horizontal="left" vertical="center"/>
    </xf>
    <xf numFmtId="0" fontId="2" fillId="0" borderId="17" xfId="0" applyFont="1" applyBorder="1" applyAlignment="1">
      <alignment vertical="center"/>
    </xf>
    <xf numFmtId="0" fontId="0" fillId="0" borderId="0" xfId="0" applyFont="1" applyAlignment="1">
      <alignment vertical="top"/>
    </xf>
    <xf numFmtId="0" fontId="7"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Border="1" applyAlignment="1">
      <alignment horizontal="right" vertical="center"/>
    </xf>
    <xf numFmtId="0" fontId="5" fillId="33"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17" xfId="0" applyFont="1" applyBorder="1" applyAlignment="1">
      <alignment horizontal="right"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11" xfId="0" applyFont="1" applyBorder="1" applyAlignment="1">
      <alignment vertical="top"/>
    </xf>
    <xf numFmtId="0" fontId="11" fillId="0" borderId="0" xfId="0" applyFont="1" applyBorder="1" applyAlignment="1">
      <alignment horizontal="center" vertical="center"/>
    </xf>
    <xf numFmtId="0" fontId="2" fillId="0" borderId="18"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3" fillId="0" borderId="15" xfId="0" applyFont="1" applyBorder="1" applyAlignment="1">
      <alignment horizontal="center" vertical="center"/>
    </xf>
    <xf numFmtId="0" fontId="2" fillId="0" borderId="0" xfId="0" applyFont="1" applyBorder="1" applyAlignment="1">
      <alignment horizontal="left"/>
    </xf>
    <xf numFmtId="0" fontId="5" fillId="0" borderId="19" xfId="0" applyFont="1" applyFill="1" applyBorder="1" applyAlignment="1">
      <alignment/>
    </xf>
    <xf numFmtId="0" fontId="2" fillId="33" borderId="12" xfId="0" applyFont="1" applyFill="1" applyBorder="1" applyAlignment="1">
      <alignment horizontal="center" vertical="center"/>
    </xf>
    <xf numFmtId="0" fontId="2" fillId="0" borderId="20" xfId="0" applyFont="1" applyFill="1" applyBorder="1" applyAlignment="1">
      <alignment horizontal="center" vertical="center" wrapText="1"/>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2" fillId="0" borderId="18" xfId="0" applyFont="1" applyBorder="1" applyAlignment="1">
      <alignment horizontal="center" vertical="center"/>
    </xf>
    <xf numFmtId="0" fontId="8" fillId="0" borderId="18" xfId="0" applyFont="1" applyBorder="1" applyAlignment="1">
      <alignment horizontal="right" vertical="center"/>
    </xf>
    <xf numFmtId="0" fontId="8" fillId="0" borderId="12" xfId="0" applyFont="1" applyBorder="1" applyAlignment="1">
      <alignment horizontal="right" vertical="center"/>
    </xf>
    <xf numFmtId="0" fontId="14" fillId="33" borderId="14" xfId="0" applyFont="1" applyFill="1" applyBorder="1" applyAlignment="1">
      <alignment horizontal="center" vertical="center"/>
    </xf>
    <xf numFmtId="0" fontId="2" fillId="0" borderId="18" xfId="0" applyFont="1" applyFill="1" applyBorder="1" applyAlignment="1">
      <alignment horizontal="center" vertical="center" shrinkToFit="1"/>
    </xf>
    <xf numFmtId="0" fontId="2" fillId="0" borderId="0" xfId="0" applyFont="1" applyBorder="1" applyAlignment="1">
      <alignment horizontal="right" vertical="center" indent="1"/>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8" xfId="0" applyFont="1" applyFill="1" applyBorder="1" applyAlignment="1">
      <alignment horizontal="right" vertical="center" readingOrder="2"/>
    </xf>
    <xf numFmtId="0" fontId="2" fillId="0" borderId="11" xfId="0" applyFont="1" applyFill="1" applyBorder="1" applyAlignment="1">
      <alignment horizontal="right" vertical="center" readingOrder="2"/>
    </xf>
    <xf numFmtId="0" fontId="2" fillId="0" borderId="12" xfId="0" applyFont="1" applyFill="1" applyBorder="1" applyAlignment="1">
      <alignment horizontal="right" vertical="center" readingOrder="2"/>
    </xf>
    <xf numFmtId="0" fontId="2" fillId="0" borderId="12" xfId="0" applyFont="1" applyFill="1" applyBorder="1" applyAlignment="1">
      <alignment horizontal="left" vertical="center"/>
    </xf>
    <xf numFmtId="0" fontId="7" fillId="0" borderId="11" xfId="0" applyFont="1" applyBorder="1"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xf>
    <xf numFmtId="0" fontId="2" fillId="0" borderId="13" xfId="0" applyFont="1" applyBorder="1" applyAlignment="1">
      <alignment horizontal="left" vertical="center"/>
    </xf>
    <xf numFmtId="0" fontId="0" fillId="0" borderId="13" xfId="0" applyBorder="1" applyAlignment="1">
      <alignment horizontal="left" vertical="center"/>
    </xf>
    <xf numFmtId="0" fontId="2" fillId="0" borderId="10" xfId="0" applyFont="1" applyBorder="1" applyAlignment="1">
      <alignment horizontal="left" vertical="center"/>
    </xf>
    <xf numFmtId="0" fontId="0" fillId="0" borderId="0" xfId="0" applyBorder="1" applyAlignment="1">
      <alignment horizontal="right"/>
    </xf>
    <xf numFmtId="0" fontId="2" fillId="0" borderId="0" xfId="0" applyFont="1" applyBorder="1" applyAlignment="1">
      <alignment horizontal="right"/>
    </xf>
    <xf numFmtId="0" fontId="0" fillId="0" borderId="16" xfId="0" applyBorder="1" applyAlignment="1">
      <alignment horizontal="center" vertical="center"/>
    </xf>
    <xf numFmtId="0" fontId="2" fillId="0" borderId="12" xfId="0" applyFont="1" applyBorder="1" applyAlignment="1">
      <alignment/>
    </xf>
    <xf numFmtId="0" fontId="2" fillId="0" borderId="26" xfId="0" applyFont="1" applyBorder="1" applyAlignment="1">
      <alignment/>
    </xf>
    <xf numFmtId="0" fontId="2" fillId="0" borderId="28" xfId="0" applyFont="1" applyBorder="1" applyAlignment="1">
      <alignment/>
    </xf>
    <xf numFmtId="0" fontId="2" fillId="0" borderId="29" xfId="0" applyFont="1" applyBorder="1" applyAlignment="1">
      <alignment/>
    </xf>
    <xf numFmtId="0" fontId="8" fillId="33" borderId="15" xfId="0" applyFont="1" applyFill="1" applyBorder="1" applyAlignment="1">
      <alignment horizontal="center" vertical="center"/>
    </xf>
    <xf numFmtId="219" fontId="8" fillId="0" borderId="13" xfId="0" applyNumberFormat="1" applyFont="1" applyBorder="1" applyAlignment="1">
      <alignment horizontal="center" vertical="center"/>
    </xf>
    <xf numFmtId="219" fontId="8" fillId="0" borderId="10" xfId="0" applyNumberFormat="1" applyFont="1" applyBorder="1" applyAlignment="1">
      <alignment horizontal="center" vertical="center"/>
    </xf>
    <xf numFmtId="0" fontId="9" fillId="0" borderId="0" xfId="0" applyFont="1" applyAlignment="1">
      <alignment vertical="center"/>
    </xf>
    <xf numFmtId="0" fontId="5" fillId="0" borderId="0" xfId="0" applyFont="1" applyFill="1" applyBorder="1" applyAlignment="1">
      <alignment horizontal="center" vertical="center"/>
    </xf>
    <xf numFmtId="0" fontId="2" fillId="33" borderId="15" xfId="0" applyFont="1" applyFill="1" applyBorder="1" applyAlignment="1">
      <alignment horizontal="center" vertical="center" textRotation="90" wrapText="1"/>
    </xf>
    <xf numFmtId="0" fontId="0" fillId="0" borderId="0" xfId="0" applyFont="1" applyAlignment="1">
      <alignment horizontal="center" vertical="center"/>
    </xf>
    <xf numFmtId="0" fontId="5" fillId="0" borderId="15" xfId="0" applyFont="1" applyBorder="1" applyAlignment="1">
      <alignment horizontal="center" vertical="center" textRotation="90"/>
    </xf>
    <xf numFmtId="0" fontId="2" fillId="33" borderId="0" xfId="58" applyFont="1" applyFill="1" applyBorder="1" applyAlignment="1">
      <alignment horizontal="center" wrapText="1"/>
      <protection/>
    </xf>
    <xf numFmtId="0" fontId="9" fillId="0" borderId="0" xfId="0" applyFont="1" applyAlignment="1">
      <alignment horizontal="center" vertical="center"/>
    </xf>
    <xf numFmtId="0" fontId="5" fillId="0" borderId="0" xfId="0" applyFont="1" applyAlignment="1">
      <alignment horizont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19" xfId="0" applyFont="1" applyBorder="1" applyAlignment="1">
      <alignment horizontal="right"/>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Border="1" applyAlignment="1">
      <alignment horizontal="center"/>
    </xf>
    <xf numFmtId="0" fontId="2" fillId="0" borderId="19" xfId="0" applyFont="1" applyBorder="1" applyAlignment="1">
      <alignment horizontal="center" vertical="center"/>
    </xf>
    <xf numFmtId="0" fontId="11"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center" vertical="center"/>
    </xf>
    <xf numFmtId="0" fontId="2" fillId="0" borderId="29" xfId="0" applyFont="1" applyBorder="1" applyAlignment="1">
      <alignment horizontal="center" vertical="center" textRotation="90"/>
    </xf>
    <xf numFmtId="0" fontId="2" fillId="0" borderId="30" xfId="0" applyFont="1" applyBorder="1" applyAlignment="1">
      <alignment horizontal="center" vertical="center" textRotation="90"/>
    </xf>
    <xf numFmtId="0" fontId="2" fillId="0" borderId="31" xfId="0" applyFont="1" applyBorder="1" applyAlignment="1">
      <alignment horizontal="center" vertical="center" textRotation="90"/>
    </xf>
    <xf numFmtId="0" fontId="8"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33" borderId="28" xfId="0" applyFont="1" applyFill="1" applyBorder="1" applyAlignment="1">
      <alignment horizontal="left" vertical="center" textRotation="90"/>
    </xf>
    <xf numFmtId="0" fontId="2" fillId="33" borderId="32" xfId="0" applyFont="1" applyFill="1" applyBorder="1" applyAlignment="1">
      <alignment horizontal="left" vertical="center" textRotation="90"/>
    </xf>
    <xf numFmtId="0" fontId="2" fillId="33" borderId="33" xfId="0" applyFont="1" applyFill="1" applyBorder="1" applyAlignment="1">
      <alignment horizontal="left" vertical="center" textRotation="90"/>
    </xf>
    <xf numFmtId="0" fontId="2" fillId="0" borderId="18" xfId="0" applyFont="1" applyFill="1" applyBorder="1" applyAlignment="1">
      <alignment horizontal="left" vertical="center"/>
    </xf>
    <xf numFmtId="0" fontId="5" fillId="0" borderId="19" xfId="0" applyFont="1" applyBorder="1" applyAlignment="1">
      <alignment vertical="center"/>
    </xf>
    <xf numFmtId="0" fontId="2" fillId="0" borderId="10" xfId="0" applyFont="1" applyFill="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right" readingOrder="2"/>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9" xfId="0" applyFont="1" applyBorder="1" applyAlignment="1">
      <alignment/>
    </xf>
    <xf numFmtId="0" fontId="5" fillId="0" borderId="0" xfId="0" applyFont="1" applyFill="1" applyBorder="1" applyAlignment="1">
      <alignment horizontal="center" vertical="center" wrapText="1"/>
    </xf>
    <xf numFmtId="0" fontId="5" fillId="0" borderId="19" xfId="0" applyFont="1" applyFill="1" applyBorder="1" applyAlignment="1">
      <alignment horizontal="right" wrapText="1"/>
    </xf>
    <xf numFmtId="0" fontId="2" fillId="0" borderId="0" xfId="0" applyFont="1" applyBorder="1" applyAlignment="1">
      <alignment horizontal="right" vertical="center"/>
    </xf>
    <xf numFmtId="0" fontId="5" fillId="0" borderId="16" xfId="0" applyFont="1" applyBorder="1" applyAlignment="1">
      <alignment horizontal="center" vertical="center"/>
    </xf>
    <xf numFmtId="0" fontId="2" fillId="0" borderId="20" xfId="0" applyFont="1" applyFill="1" applyBorder="1" applyAlignment="1">
      <alignment horizontal="right" vertical="center"/>
    </xf>
    <xf numFmtId="0" fontId="5" fillId="0" borderId="0" xfId="0" applyFont="1" applyFill="1" applyBorder="1" applyAlignment="1">
      <alignment horizontal="center" vertical="center"/>
    </xf>
    <xf numFmtId="0" fontId="2" fillId="33" borderId="28" xfId="0" applyFont="1" applyFill="1" applyBorder="1" applyAlignment="1">
      <alignment horizontal="center" vertical="center" textRotation="90"/>
    </xf>
    <xf numFmtId="0" fontId="2" fillId="33" borderId="32" xfId="0" applyFont="1" applyFill="1" applyBorder="1" applyAlignment="1">
      <alignment horizontal="center" vertical="center" textRotation="90"/>
    </xf>
    <xf numFmtId="0" fontId="2" fillId="33" borderId="33" xfId="0" applyFont="1" applyFill="1" applyBorder="1" applyAlignment="1">
      <alignment horizontal="center" vertical="center" textRotation="90"/>
    </xf>
    <xf numFmtId="0" fontId="2" fillId="0" borderId="20" xfId="0" applyFont="1" applyFill="1" applyBorder="1" applyAlignment="1">
      <alignment horizontal="left" vertical="center"/>
    </xf>
    <xf numFmtId="0" fontId="2" fillId="0" borderId="26" xfId="0" applyFont="1" applyBorder="1" applyAlignment="1">
      <alignment horizontal="center" vertical="center" textRotation="90"/>
    </xf>
    <xf numFmtId="0" fontId="2" fillId="0" borderId="13" xfId="0" applyFont="1" applyBorder="1" applyAlignment="1">
      <alignment horizontal="right" vertical="center"/>
    </xf>
    <xf numFmtId="0" fontId="2" fillId="0" borderId="0" xfId="0" applyFont="1" applyFill="1" applyBorder="1" applyAlignment="1">
      <alignment horizontal="left" vertical="center"/>
    </xf>
    <xf numFmtId="0" fontId="2" fillId="33" borderId="17" xfId="0" applyFont="1" applyFill="1" applyBorder="1" applyAlignment="1">
      <alignment horizontal="center" vertical="center" textRotation="90"/>
    </xf>
    <xf numFmtId="0" fontId="2" fillId="0" borderId="0" xfId="0" applyFont="1" applyFill="1" applyBorder="1" applyAlignment="1">
      <alignment horizontal="center" vertical="center" textRotation="176" wrapText="1"/>
    </xf>
    <xf numFmtId="0" fontId="2" fillId="0" borderId="15" xfId="0" applyFont="1" applyFill="1" applyBorder="1" applyAlignment="1">
      <alignment horizontal="center" vertical="center" textRotation="176" wrapText="1"/>
    </xf>
    <xf numFmtId="0" fontId="5" fillId="0" borderId="0" xfId="0" applyFont="1" applyBorder="1" applyAlignment="1">
      <alignment horizontal="center" vertical="center"/>
    </xf>
    <xf numFmtId="0" fontId="2" fillId="0" borderId="10"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0" xfId="0" applyFont="1" applyBorder="1" applyAlignment="1">
      <alignment horizontal="right" vertical="center"/>
    </xf>
    <xf numFmtId="0" fontId="5" fillId="0" borderId="0" xfId="0" applyFont="1" applyFill="1" applyBorder="1" applyAlignment="1">
      <alignment horizontal="center" vertical="top" wrapText="1"/>
    </xf>
    <xf numFmtId="0" fontId="2" fillId="0" borderId="0" xfId="0" applyFont="1" applyFill="1" applyBorder="1" applyAlignment="1">
      <alignment horizontal="center" vertical="center" shrinkToFit="1"/>
    </xf>
    <xf numFmtId="0" fontId="2" fillId="0" borderId="37"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6" xfId="0" applyFont="1" applyFill="1" applyBorder="1" applyAlignment="1">
      <alignment horizontal="center" vertical="center" shrinkToFit="1"/>
    </xf>
    <xf numFmtId="0" fontId="5" fillId="0" borderId="0" xfId="0" applyFont="1" applyBorder="1" applyAlignment="1">
      <alignment horizontal="center"/>
    </xf>
    <xf numFmtId="0" fontId="5" fillId="0" borderId="0" xfId="0" applyFont="1" applyFill="1" applyBorder="1" applyAlignment="1">
      <alignment horizontal="center" wrapText="1"/>
    </xf>
    <xf numFmtId="0" fontId="2" fillId="0" borderId="14" xfId="0" applyFont="1" applyFill="1" applyBorder="1" applyAlignment="1">
      <alignment horizontal="left" vertical="center"/>
    </xf>
    <xf numFmtId="0" fontId="2" fillId="0" borderId="14" xfId="0" applyFont="1" applyFill="1" applyBorder="1" applyAlignment="1">
      <alignment horizontal="right" vertical="center"/>
    </xf>
    <xf numFmtId="0" fontId="8" fillId="0"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0" borderId="0" xfId="0" applyFont="1" applyFill="1" applyBorder="1" applyAlignment="1">
      <alignment horizontal="right" wrapText="1"/>
    </xf>
    <xf numFmtId="0" fontId="10" fillId="0" borderId="0" xfId="0" applyFont="1" applyBorder="1" applyAlignment="1">
      <alignment horizontal="center" vertical="center"/>
    </xf>
    <xf numFmtId="0" fontId="5" fillId="0" borderId="0" xfId="0" applyFont="1" applyBorder="1" applyAlignment="1">
      <alignment/>
    </xf>
    <xf numFmtId="0" fontId="10" fillId="0" borderId="0" xfId="0" applyFont="1" applyAlignment="1">
      <alignment horizontal="right" vertical="center"/>
    </xf>
    <xf numFmtId="0" fontId="2" fillId="0" borderId="11" xfId="0" applyFont="1" applyBorder="1" applyAlignment="1">
      <alignment vertical="center"/>
    </xf>
    <xf numFmtId="0" fontId="2" fillId="0" borderId="0" xfId="0" applyFont="1" applyBorder="1" applyAlignment="1">
      <alignment vertical="center"/>
    </xf>
    <xf numFmtId="0" fontId="5" fillId="0" borderId="19" xfId="0" applyFont="1" applyFill="1" applyBorder="1" applyAlignment="1">
      <alignment horizontal="right" vertical="center" wrapText="1"/>
    </xf>
    <xf numFmtId="0" fontId="5" fillId="33" borderId="0" xfId="0" applyFont="1" applyFill="1" applyBorder="1" applyAlignment="1">
      <alignment horizontal="center" vertical="center"/>
    </xf>
    <xf numFmtId="0" fontId="2" fillId="33" borderId="11" xfId="0" applyFont="1" applyFill="1" applyBorder="1" applyAlignment="1">
      <alignment horizontal="left" vertical="center"/>
    </xf>
    <xf numFmtId="0" fontId="5" fillId="0" borderId="19" xfId="0" applyFont="1" applyBorder="1" applyAlignment="1">
      <alignment horizontal="left" vertical="center"/>
    </xf>
    <xf numFmtId="0" fontId="2" fillId="0" borderId="0" xfId="0" applyFont="1" applyFill="1" applyBorder="1" applyAlignment="1">
      <alignment horizontal="center" vertical="center" wrapText="1" shrinkToFit="1"/>
    </xf>
    <xf numFmtId="0" fontId="5" fillId="0" borderId="19" xfId="0" applyFont="1" applyBorder="1" applyAlignment="1">
      <alignment horizontal="center" vertical="center"/>
    </xf>
    <xf numFmtId="0" fontId="5" fillId="0" borderId="19"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2" fillId="0" borderId="11" xfId="0" applyFont="1" applyBorder="1" applyAlignment="1">
      <alignment horizontal="left"/>
    </xf>
    <xf numFmtId="0" fontId="2" fillId="0" borderId="12" xfId="0" applyFont="1" applyBorder="1" applyAlignment="1">
      <alignment horizontal="left"/>
    </xf>
    <xf numFmtId="0" fontId="2" fillId="0" borderId="11" xfId="0" applyFont="1" applyFill="1" applyBorder="1" applyAlignment="1">
      <alignment horizontal="right" vertical="center"/>
    </xf>
    <xf numFmtId="0" fontId="5" fillId="0" borderId="0" xfId="0" applyFont="1" applyFill="1" applyAlignment="1">
      <alignment horizontal="center" vertical="center" wrapText="1"/>
    </xf>
    <xf numFmtId="0" fontId="5" fillId="0" borderId="19" xfId="0" applyFont="1" applyFill="1" applyBorder="1" applyAlignment="1">
      <alignment/>
    </xf>
    <xf numFmtId="0" fontId="5" fillId="0" borderId="19" xfId="0" applyFont="1" applyFill="1" applyBorder="1" applyAlignment="1">
      <alignment vertical="center"/>
    </xf>
    <xf numFmtId="0" fontId="0" fillId="0" borderId="16" xfId="0" applyBorder="1" applyAlignment="1">
      <alignment/>
    </xf>
    <xf numFmtId="0" fontId="0" fillId="0" borderId="0" xfId="0" applyAlignment="1">
      <alignment/>
    </xf>
    <xf numFmtId="0" fontId="0" fillId="0" borderId="15" xfId="0" applyBorder="1" applyAlignment="1">
      <alignment/>
    </xf>
    <xf numFmtId="0" fontId="2" fillId="0" borderId="18" xfId="0" applyFont="1" applyBorder="1" applyAlignment="1">
      <alignment horizontal="left" vertical="center"/>
    </xf>
    <xf numFmtId="0" fontId="6" fillId="0" borderId="18" xfId="0" applyFont="1" applyBorder="1" applyAlignment="1">
      <alignment horizontal="left" vertical="center"/>
    </xf>
    <xf numFmtId="0" fontId="2" fillId="33" borderId="11" xfId="0" applyFont="1" applyFill="1" applyBorder="1" applyAlignment="1">
      <alignment vertical="center"/>
    </xf>
    <xf numFmtId="0" fontId="5" fillId="0" borderId="19" xfId="0" applyFont="1" applyFill="1" applyBorder="1" applyAlignment="1">
      <alignment horizontal="center" vertical="center"/>
    </xf>
    <xf numFmtId="0" fontId="5" fillId="0" borderId="12" xfId="0" applyFont="1" applyBorder="1" applyAlignment="1">
      <alignment horizontal="right" vertical="center"/>
    </xf>
    <xf numFmtId="0" fontId="5" fillId="0" borderId="14" xfId="0" applyFont="1" applyFill="1" applyBorder="1" applyAlignment="1">
      <alignment horizontal="right" vertical="center"/>
    </xf>
    <xf numFmtId="0" fontId="5" fillId="0" borderId="11" xfId="0" applyFont="1" applyBorder="1" applyAlignment="1">
      <alignment horizontal="right" vertical="center"/>
    </xf>
    <xf numFmtId="0" fontId="5" fillId="0" borderId="10" xfId="0" applyFont="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Border="1" applyAlignment="1">
      <alignment horizontal="left"/>
    </xf>
    <xf numFmtId="0" fontId="5" fillId="0" borderId="19" xfId="0" applyFont="1" applyBorder="1" applyAlignment="1">
      <alignment horizontal="center" vertical="center" wrapText="1"/>
    </xf>
    <xf numFmtId="0" fontId="5" fillId="0" borderId="19" xfId="0" applyFont="1" applyBorder="1" applyAlignment="1">
      <alignment wrapText="1"/>
    </xf>
    <xf numFmtId="0" fontId="5" fillId="0" borderId="0" xfId="0" applyFont="1" applyAlignment="1">
      <alignment horizontal="center" vertical="center" wrapText="1"/>
    </xf>
    <xf numFmtId="0" fontId="5" fillId="0" borderId="19" xfId="0" applyFont="1" applyBorder="1" applyAlignment="1">
      <alignment horizontal="right" wrapText="1"/>
    </xf>
    <xf numFmtId="0" fontId="2" fillId="33" borderId="0" xfId="0" applyFont="1" applyFill="1" applyBorder="1" applyAlignment="1">
      <alignment horizontal="center" vertical="center"/>
    </xf>
    <xf numFmtId="0" fontId="2" fillId="0" borderId="16" xfId="0" applyFont="1" applyBorder="1" applyAlignment="1">
      <alignment horizont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vertical="center" wrapText="1"/>
    </xf>
    <xf numFmtId="0" fontId="5" fillId="33" borderId="19" xfId="0" applyFont="1" applyFill="1" applyBorder="1" applyAlignment="1">
      <alignment/>
    </xf>
    <xf numFmtId="0" fontId="35" fillId="33" borderId="0" xfId="0" applyFont="1" applyFill="1" applyBorder="1" applyAlignment="1">
      <alignment horizontal="center" vertical="center"/>
    </xf>
    <xf numFmtId="0" fontId="5" fillId="33" borderId="19" xfId="0" applyFont="1" applyFill="1" applyBorder="1" applyAlignment="1">
      <alignment horizontal="right"/>
    </xf>
    <xf numFmtId="0" fontId="2" fillId="0" borderId="0" xfId="0" applyFont="1" applyBorder="1" applyAlignment="1">
      <alignment vertical="center" wrapText="1"/>
    </xf>
    <xf numFmtId="0" fontId="33" fillId="0" borderId="16" xfId="0" applyFont="1" applyBorder="1" applyAlignment="1">
      <alignment horizontal="center" vertical="center"/>
    </xf>
    <xf numFmtId="0" fontId="33" fillId="0" borderId="0" xfId="0" applyFont="1" applyBorder="1" applyAlignment="1">
      <alignment horizontal="center" vertical="center"/>
    </xf>
    <xf numFmtId="0" fontId="33" fillId="0" borderId="15" xfId="0" applyFont="1" applyBorder="1" applyAlignment="1">
      <alignment horizontal="center" vertical="center"/>
    </xf>
    <xf numFmtId="0" fontId="7" fillId="33" borderId="0" xfId="0" applyFont="1" applyFill="1" applyBorder="1" applyAlignment="1">
      <alignment horizontal="center"/>
    </xf>
    <xf numFmtId="0" fontId="33" fillId="0" borderId="0" xfId="0" applyFont="1" applyBorder="1" applyAlignment="1">
      <alignment horizontal="center" vertical="center" wrapText="1"/>
    </xf>
    <xf numFmtId="0" fontId="2" fillId="0" borderId="13" xfId="0" applyFont="1" applyBorder="1" applyAlignment="1">
      <alignment horizontal="right"/>
    </xf>
    <xf numFmtId="0" fontId="2" fillId="0" borderId="11" xfId="0" applyFont="1" applyBorder="1" applyAlignment="1">
      <alignment horizontal="right"/>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wrapText="1" indent="1"/>
    </xf>
    <xf numFmtId="0" fontId="2" fillId="0" borderId="14" xfId="0" applyFont="1" applyBorder="1" applyAlignment="1">
      <alignment horizontal="right"/>
    </xf>
    <xf numFmtId="0" fontId="11" fillId="0" borderId="19" xfId="0" applyFont="1" applyBorder="1" applyAlignment="1">
      <alignment horizontal="center" vertical="top"/>
    </xf>
    <xf numFmtId="0" fontId="2" fillId="0" borderId="10"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readingOrder="2"/>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6" fillId="0" borderId="16" xfId="0" applyFont="1" applyBorder="1" applyAlignment="1">
      <alignment/>
    </xf>
    <xf numFmtId="0" fontId="6" fillId="0" borderId="0" xfId="0" applyFont="1" applyBorder="1" applyAlignment="1">
      <alignment/>
    </xf>
    <xf numFmtId="0" fontId="6" fillId="0" borderId="15" xfId="0" applyFont="1" applyBorder="1" applyAlignment="1">
      <alignment/>
    </xf>
    <xf numFmtId="0" fontId="5" fillId="0" borderId="19" xfId="0" applyFont="1" applyBorder="1" applyAlignment="1">
      <alignment horizontal="right"/>
    </xf>
    <xf numFmtId="0" fontId="2" fillId="33" borderId="0" xfId="58" applyFont="1" applyFill="1" applyBorder="1" applyAlignment="1">
      <alignment horizontal="center" vertical="center"/>
      <protection/>
    </xf>
    <xf numFmtId="0" fontId="2" fillId="0" borderId="10" xfId="0" applyFont="1" applyBorder="1" applyAlignment="1">
      <alignment horizontal="left"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2" fillId="0" borderId="19" xfId="0" applyFont="1" applyBorder="1" applyAlignment="1">
      <alignment horizontal="right"/>
    </xf>
    <xf numFmtId="0" fontId="2" fillId="0" borderId="0" xfId="0" applyFont="1" applyBorder="1" applyAlignment="1">
      <alignment horizontal="left"/>
    </xf>
    <xf numFmtId="0" fontId="2" fillId="0" borderId="19" xfId="0" applyFont="1" applyBorder="1" applyAlignment="1">
      <alignment horizontal="left"/>
    </xf>
    <xf numFmtId="0" fontId="6" fillId="0" borderId="19" xfId="0" applyFont="1" applyBorder="1" applyAlignment="1">
      <alignment horizontal="center"/>
    </xf>
    <xf numFmtId="0" fontId="2" fillId="0" borderId="12" xfId="0" applyFont="1" applyBorder="1" applyAlignment="1">
      <alignment horizontal="right"/>
    </xf>
    <xf numFmtId="0" fontId="6" fillId="0" borderId="16"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5" fillId="0" borderId="19" xfId="0" applyFont="1" applyBorder="1" applyAlignment="1">
      <alignment horizontal="right" vertical="center"/>
    </xf>
    <xf numFmtId="0" fontId="5" fillId="0" borderId="0" xfId="0" applyFont="1" applyBorder="1" applyAlignment="1">
      <alignment horizontal="right"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textRotation="90" wrapText="1"/>
    </xf>
    <xf numFmtId="0" fontId="5" fillId="33" borderId="15" xfId="0" applyFont="1" applyFill="1" applyBorder="1" applyAlignment="1">
      <alignment horizontal="center" vertical="center" textRotation="90" wrapText="1"/>
    </xf>
    <xf numFmtId="0" fontId="2" fillId="0" borderId="16"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readingOrder="2"/>
    </xf>
    <xf numFmtId="0" fontId="5" fillId="0" borderId="0" xfId="0" applyFont="1" applyFill="1" applyBorder="1" applyAlignment="1">
      <alignment horizontal="center" vertical="center" wrapText="1" shrinkToFit="1"/>
    </xf>
    <xf numFmtId="2" fontId="6" fillId="0" borderId="0" xfId="0" applyNumberFormat="1" applyFont="1" applyBorder="1" applyAlignment="1">
      <alignment horizontal="left" indent="2"/>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المكتبات والمختبرات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8:X30"/>
  <sheetViews>
    <sheetView rightToLeft="1" view="pageBreakPreview" zoomScaleSheetLayoutView="100" zoomScalePageLayoutView="0" workbookViewId="0" topLeftCell="A4">
      <selection activeCell="S18" sqref="S18"/>
    </sheetView>
  </sheetViews>
  <sheetFormatPr defaultColWidth="9.140625" defaultRowHeight="12.75"/>
  <cols>
    <col min="1" max="16384" width="9.140625" style="41" customWidth="1"/>
  </cols>
  <sheetData>
    <row r="18" spans="1:14" ht="55.5" customHeight="1">
      <c r="A18" s="261"/>
      <c r="B18" s="261"/>
      <c r="C18" s="261"/>
      <c r="D18" s="261"/>
      <c r="E18" s="261"/>
      <c r="F18" s="261"/>
      <c r="G18" s="261"/>
      <c r="H18" s="261"/>
      <c r="I18" s="261"/>
      <c r="J18" s="261"/>
      <c r="K18" s="261"/>
      <c r="L18" s="261"/>
      <c r="M18" s="261"/>
      <c r="N18" s="261"/>
    </row>
    <row r="19" spans="1:8" ht="45">
      <c r="A19" s="26"/>
      <c r="B19" s="26"/>
      <c r="C19" s="26"/>
      <c r="D19" s="26"/>
      <c r="E19" s="26"/>
      <c r="F19" s="26"/>
      <c r="G19" s="26"/>
      <c r="H19" s="26"/>
    </row>
    <row r="20" spans="1:14" ht="50.25" customHeight="1">
      <c r="A20" s="261" t="s">
        <v>527</v>
      </c>
      <c r="B20" s="261"/>
      <c r="C20" s="261"/>
      <c r="D20" s="261"/>
      <c r="E20" s="261"/>
      <c r="F20" s="261"/>
      <c r="G20" s="261"/>
      <c r="H20" s="261"/>
      <c r="I20" s="261"/>
      <c r="J20" s="261"/>
      <c r="K20" s="261"/>
      <c r="L20" s="261"/>
      <c r="M20" s="261"/>
      <c r="N20" s="261"/>
    </row>
    <row r="22" spans="6:24" ht="45">
      <c r="F22" s="255" t="s">
        <v>528</v>
      </c>
      <c r="G22" s="255"/>
      <c r="H22" s="255"/>
      <c r="I22" s="255"/>
      <c r="K22" s="261"/>
      <c r="L22" s="261"/>
      <c r="M22" s="261"/>
      <c r="N22" s="261"/>
      <c r="O22" s="261"/>
      <c r="P22" s="261"/>
      <c r="Q22" s="261"/>
      <c r="R22" s="261"/>
      <c r="S22" s="261"/>
      <c r="T22" s="261"/>
      <c r="U22" s="261"/>
      <c r="V22" s="261"/>
      <c r="W22" s="261"/>
      <c r="X22" s="261"/>
    </row>
    <row r="30" ht="12.75">
      <c r="K30" s="51"/>
    </row>
  </sheetData>
  <sheetProtection/>
  <mergeCells count="3">
    <mergeCell ref="A18:N18"/>
    <mergeCell ref="A20:N20"/>
    <mergeCell ref="K22:X22"/>
  </mergeCells>
  <printOptions horizontalCentered="1"/>
  <pageMargins left="0.393700787401575" right="0.393700787401575" top="0.78740157480315" bottom="0.393700787401575" header="0.78740157480315" footer="0.393700787401575"/>
  <pageSetup firstPageNumber="9" useFirstPageNumber="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4:AR26"/>
  <sheetViews>
    <sheetView rightToLeft="1" view="pageBreakPreview" zoomScale="80" zoomScaleNormal="70" zoomScaleSheetLayoutView="80" workbookViewId="0" topLeftCell="A1">
      <selection activeCell="O17" sqref="O17"/>
    </sheetView>
  </sheetViews>
  <sheetFormatPr defaultColWidth="9.140625" defaultRowHeight="12.75"/>
  <cols>
    <col min="1" max="1" width="4.00390625" style="41" customWidth="1"/>
    <col min="2" max="2" width="9.8515625" style="41" customWidth="1"/>
    <col min="3" max="3" width="6.140625" style="41" customWidth="1"/>
    <col min="4" max="4" width="8.00390625" style="41" customWidth="1"/>
    <col min="5" max="5" width="7.28125" style="41" customWidth="1"/>
    <col min="6" max="6" width="8.57421875" style="41" customWidth="1"/>
    <col min="7" max="8" width="7.28125" style="41" customWidth="1"/>
    <col min="9" max="9" width="6.00390625" style="41" customWidth="1"/>
    <col min="10" max="10" width="7.28125" style="41" customWidth="1"/>
    <col min="11" max="11" width="6.00390625" style="41" customWidth="1"/>
    <col min="12" max="23" width="7.28125" style="41" customWidth="1"/>
    <col min="24" max="24" width="15.57421875" style="41" customWidth="1"/>
    <col min="25" max="25" width="4.28125" style="41" customWidth="1"/>
    <col min="26" max="42" width="10.421875" style="41" customWidth="1"/>
    <col min="43" max="43" width="10.7109375" style="41" customWidth="1"/>
    <col min="44" max="64" width="7.00390625" style="41" customWidth="1"/>
    <col min="65" max="16384" width="9.140625" style="41" customWidth="1"/>
  </cols>
  <sheetData>
    <row r="4" spans="1:44" ht="22.5" customHeight="1">
      <c r="A4" s="347" t="s">
        <v>316</v>
      </c>
      <c r="B4" s="347"/>
      <c r="C4" s="347"/>
      <c r="D4" s="347"/>
      <c r="E4" s="347"/>
      <c r="F4" s="347"/>
      <c r="G4" s="347"/>
      <c r="H4" s="347"/>
      <c r="I4" s="347"/>
      <c r="J4" s="347"/>
      <c r="K4" s="347"/>
      <c r="L4" s="347"/>
      <c r="M4" s="347"/>
      <c r="N4" s="347"/>
      <c r="O4" s="347"/>
      <c r="P4" s="347"/>
      <c r="Q4" s="347"/>
      <c r="R4" s="347"/>
      <c r="S4" s="347"/>
      <c r="T4" s="347"/>
      <c r="U4" s="347"/>
      <c r="V4" s="347"/>
      <c r="W4" s="347"/>
      <c r="X4" s="347"/>
      <c r="Y4" s="347"/>
      <c r="Z4" s="30"/>
      <c r="AA4" s="30"/>
      <c r="AB4" s="30"/>
      <c r="AC4" s="30"/>
      <c r="AD4" s="30"/>
      <c r="AE4" s="30"/>
      <c r="AF4" s="30"/>
      <c r="AG4" s="30"/>
      <c r="AH4" s="30"/>
      <c r="AI4" s="30"/>
      <c r="AJ4" s="30"/>
      <c r="AK4" s="30"/>
      <c r="AL4" s="30"/>
      <c r="AM4" s="30"/>
      <c r="AN4" s="30"/>
      <c r="AO4" s="30"/>
      <c r="AP4" s="30"/>
      <c r="AQ4" s="30"/>
      <c r="AR4" s="30"/>
    </row>
    <row r="5" spans="1:34" s="46" customFormat="1" ht="42.75" customHeight="1">
      <c r="A5" s="309" t="s">
        <v>501</v>
      </c>
      <c r="B5" s="309"/>
      <c r="C5" s="309"/>
      <c r="D5" s="309"/>
      <c r="E5" s="309"/>
      <c r="F5" s="309"/>
      <c r="G5" s="309"/>
      <c r="H5" s="309"/>
      <c r="I5" s="309"/>
      <c r="J5" s="309"/>
      <c r="K5" s="309"/>
      <c r="L5" s="309"/>
      <c r="M5" s="309"/>
      <c r="N5" s="309"/>
      <c r="O5" s="309"/>
      <c r="P5" s="309"/>
      <c r="Q5" s="309"/>
      <c r="R5" s="309"/>
      <c r="S5" s="309"/>
      <c r="T5" s="309"/>
      <c r="U5" s="309"/>
      <c r="V5" s="309"/>
      <c r="W5" s="309"/>
      <c r="X5" s="309"/>
      <c r="Y5" s="309"/>
      <c r="Z5" s="14"/>
      <c r="AA5" s="14"/>
      <c r="AB5" s="14"/>
      <c r="AC5" s="14"/>
      <c r="AD5" s="14"/>
      <c r="AE5" s="14"/>
      <c r="AF5" s="14"/>
      <c r="AG5" s="14"/>
      <c r="AH5" s="14"/>
    </row>
    <row r="6" spans="1:34" s="46" customFormat="1" ht="16.5" customHeight="1" thickBot="1">
      <c r="A6" s="346" t="s">
        <v>218</v>
      </c>
      <c r="B6" s="346"/>
      <c r="C6" s="77"/>
      <c r="D6" s="20"/>
      <c r="E6" s="20"/>
      <c r="F6" s="20"/>
      <c r="G6" s="20"/>
      <c r="H6" s="20"/>
      <c r="I6" s="20"/>
      <c r="J6" s="20"/>
      <c r="K6" s="20"/>
      <c r="L6" s="20"/>
      <c r="M6" s="20"/>
      <c r="N6" s="20"/>
      <c r="O6" s="20"/>
      <c r="P6" s="20"/>
      <c r="Q6" s="20"/>
      <c r="R6" s="20"/>
      <c r="S6" s="20"/>
      <c r="T6" s="20"/>
      <c r="U6" s="20"/>
      <c r="V6" s="20"/>
      <c r="W6" s="20"/>
      <c r="X6" s="20"/>
      <c r="Y6" s="5" t="s">
        <v>294</v>
      </c>
      <c r="Z6" s="14"/>
      <c r="AA6" s="14"/>
      <c r="AB6" s="14"/>
      <c r="AC6" s="14"/>
      <c r="AD6" s="14"/>
      <c r="AE6" s="14"/>
      <c r="AF6" s="14"/>
      <c r="AG6" s="14"/>
      <c r="AH6" s="14"/>
    </row>
    <row r="7" spans="1:25" ht="24.75" customHeight="1" thickTop="1">
      <c r="A7" s="263" t="s">
        <v>129</v>
      </c>
      <c r="B7" s="263"/>
      <c r="C7" s="306" t="s">
        <v>151</v>
      </c>
      <c r="D7" s="306"/>
      <c r="E7" s="306"/>
      <c r="F7" s="306"/>
      <c r="G7" s="306"/>
      <c r="H7" s="306"/>
      <c r="I7" s="306"/>
      <c r="J7" s="306"/>
      <c r="K7" s="306"/>
      <c r="L7" s="306"/>
      <c r="M7" s="306"/>
      <c r="N7" s="306"/>
      <c r="O7" s="306"/>
      <c r="P7" s="306"/>
      <c r="Q7" s="306"/>
      <c r="R7" s="306"/>
      <c r="S7" s="306"/>
      <c r="T7" s="306"/>
      <c r="U7" s="306"/>
      <c r="V7" s="306"/>
      <c r="W7" s="306"/>
      <c r="X7" s="263" t="s">
        <v>252</v>
      </c>
      <c r="Y7" s="263"/>
    </row>
    <row r="8" spans="1:25" ht="22.5" customHeight="1">
      <c r="A8" s="264"/>
      <c r="B8" s="264"/>
      <c r="C8" s="307" t="s">
        <v>236</v>
      </c>
      <c r="D8" s="307"/>
      <c r="E8" s="307"/>
      <c r="F8" s="307"/>
      <c r="G8" s="307"/>
      <c r="H8" s="307"/>
      <c r="I8" s="307"/>
      <c r="J8" s="307"/>
      <c r="K8" s="307"/>
      <c r="L8" s="307"/>
      <c r="M8" s="307"/>
      <c r="N8" s="307"/>
      <c r="O8" s="307"/>
      <c r="P8" s="307"/>
      <c r="Q8" s="307"/>
      <c r="R8" s="307"/>
      <c r="S8" s="307"/>
      <c r="T8" s="307"/>
      <c r="U8" s="307"/>
      <c r="V8" s="307"/>
      <c r="W8" s="307"/>
      <c r="X8" s="264"/>
      <c r="Y8" s="264"/>
    </row>
    <row r="9" spans="1:25" ht="29.25" customHeight="1">
      <c r="A9" s="264"/>
      <c r="B9" s="264"/>
      <c r="C9" s="264" t="s">
        <v>142</v>
      </c>
      <c r="D9" s="264"/>
      <c r="E9" s="264" t="s">
        <v>143</v>
      </c>
      <c r="F9" s="264"/>
      <c r="G9" s="264" t="s">
        <v>144</v>
      </c>
      <c r="H9" s="264"/>
      <c r="I9" s="264" t="s">
        <v>145</v>
      </c>
      <c r="J9" s="264"/>
      <c r="K9" s="264" t="s">
        <v>146</v>
      </c>
      <c r="L9" s="264"/>
      <c r="M9" s="264" t="s">
        <v>147</v>
      </c>
      <c r="N9" s="264"/>
      <c r="O9" s="264" t="s">
        <v>148</v>
      </c>
      <c r="P9" s="264"/>
      <c r="Q9" s="264" t="s">
        <v>149</v>
      </c>
      <c r="R9" s="264"/>
      <c r="S9" s="264" t="s">
        <v>150</v>
      </c>
      <c r="T9" s="264"/>
      <c r="U9" s="330" t="s">
        <v>124</v>
      </c>
      <c r="V9" s="330"/>
      <c r="W9" s="330"/>
      <c r="X9" s="264"/>
      <c r="Y9" s="264"/>
    </row>
    <row r="10" spans="1:25" ht="33" customHeight="1">
      <c r="A10" s="264"/>
      <c r="B10" s="264"/>
      <c r="C10" s="307" t="s">
        <v>27</v>
      </c>
      <c r="D10" s="307"/>
      <c r="E10" s="307" t="s">
        <v>28</v>
      </c>
      <c r="F10" s="307"/>
      <c r="G10" s="307" t="s">
        <v>29</v>
      </c>
      <c r="H10" s="307"/>
      <c r="I10" s="307" t="s">
        <v>30</v>
      </c>
      <c r="J10" s="307"/>
      <c r="K10" s="307" t="s">
        <v>31</v>
      </c>
      <c r="L10" s="307"/>
      <c r="M10" s="307" t="s">
        <v>32</v>
      </c>
      <c r="N10" s="307"/>
      <c r="O10" s="307" t="s">
        <v>33</v>
      </c>
      <c r="P10" s="307"/>
      <c r="Q10" s="307" t="s">
        <v>34</v>
      </c>
      <c r="R10" s="307"/>
      <c r="S10" s="307" t="s">
        <v>35</v>
      </c>
      <c r="T10" s="307"/>
      <c r="U10" s="330" t="s">
        <v>242</v>
      </c>
      <c r="V10" s="330"/>
      <c r="W10" s="330"/>
      <c r="X10" s="264"/>
      <c r="Y10" s="264"/>
    </row>
    <row r="11" spans="1:25" ht="21.75" customHeight="1">
      <c r="A11" s="264"/>
      <c r="B11" s="264"/>
      <c r="C11" s="1" t="s">
        <v>135</v>
      </c>
      <c r="D11" s="1" t="s">
        <v>136</v>
      </c>
      <c r="E11" s="1" t="s">
        <v>135</v>
      </c>
      <c r="F11" s="1" t="s">
        <v>136</v>
      </c>
      <c r="G11" s="1" t="s">
        <v>135</v>
      </c>
      <c r="H11" s="1" t="s">
        <v>136</v>
      </c>
      <c r="I11" s="1" t="s">
        <v>135</v>
      </c>
      <c r="J11" s="1" t="s">
        <v>136</v>
      </c>
      <c r="K11" s="1" t="s">
        <v>135</v>
      </c>
      <c r="L11" s="1" t="s">
        <v>136</v>
      </c>
      <c r="M11" s="1" t="s">
        <v>135</v>
      </c>
      <c r="N11" s="1" t="s">
        <v>136</v>
      </c>
      <c r="O11" s="1" t="s">
        <v>135</v>
      </c>
      <c r="P11" s="1" t="s">
        <v>136</v>
      </c>
      <c r="Q11" s="1" t="s">
        <v>135</v>
      </c>
      <c r="R11" s="1" t="s">
        <v>136</v>
      </c>
      <c r="S11" s="1" t="s">
        <v>135</v>
      </c>
      <c r="T11" s="1" t="s">
        <v>136</v>
      </c>
      <c r="U11" s="1" t="s">
        <v>135</v>
      </c>
      <c r="V11" s="1" t="s">
        <v>136</v>
      </c>
      <c r="W11" s="47" t="s">
        <v>138</v>
      </c>
      <c r="X11" s="264"/>
      <c r="Y11" s="264"/>
    </row>
    <row r="12" spans="1:25" ht="33" customHeight="1" thickBot="1">
      <c r="A12" s="305"/>
      <c r="B12" s="305"/>
      <c r="C12" s="197" t="s">
        <v>240</v>
      </c>
      <c r="D12" s="197" t="s">
        <v>241</v>
      </c>
      <c r="E12" s="197" t="s">
        <v>240</v>
      </c>
      <c r="F12" s="197" t="s">
        <v>241</v>
      </c>
      <c r="G12" s="197" t="s">
        <v>240</v>
      </c>
      <c r="H12" s="197" t="s">
        <v>241</v>
      </c>
      <c r="I12" s="197" t="s">
        <v>240</v>
      </c>
      <c r="J12" s="197" t="s">
        <v>241</v>
      </c>
      <c r="K12" s="197" t="s">
        <v>240</v>
      </c>
      <c r="L12" s="197" t="s">
        <v>241</v>
      </c>
      <c r="M12" s="197" t="s">
        <v>240</v>
      </c>
      <c r="N12" s="197" t="s">
        <v>241</v>
      </c>
      <c r="O12" s="197" t="s">
        <v>240</v>
      </c>
      <c r="P12" s="197" t="s">
        <v>241</v>
      </c>
      <c r="Q12" s="197" t="s">
        <v>240</v>
      </c>
      <c r="R12" s="197" t="s">
        <v>241</v>
      </c>
      <c r="S12" s="197" t="s">
        <v>240</v>
      </c>
      <c r="T12" s="197" t="s">
        <v>241</v>
      </c>
      <c r="U12" s="197" t="s">
        <v>240</v>
      </c>
      <c r="V12" s="197" t="s">
        <v>241</v>
      </c>
      <c r="W12" s="197" t="s">
        <v>238</v>
      </c>
      <c r="X12" s="305"/>
      <c r="Y12" s="305"/>
    </row>
    <row r="13" spans="1:25" ht="27" customHeight="1">
      <c r="A13" s="337" t="s">
        <v>258</v>
      </c>
      <c r="B13" s="337"/>
      <c r="C13" s="71">
        <v>19</v>
      </c>
      <c r="D13" s="71">
        <v>18</v>
      </c>
      <c r="E13" s="71">
        <v>49</v>
      </c>
      <c r="F13" s="71">
        <v>118</v>
      </c>
      <c r="G13" s="71">
        <v>64</v>
      </c>
      <c r="H13" s="71">
        <v>67</v>
      </c>
      <c r="I13" s="71">
        <v>80</v>
      </c>
      <c r="J13" s="71">
        <v>55</v>
      </c>
      <c r="K13" s="71">
        <v>67</v>
      </c>
      <c r="L13" s="71">
        <v>48</v>
      </c>
      <c r="M13" s="71">
        <v>42</v>
      </c>
      <c r="N13" s="71">
        <v>46</v>
      </c>
      <c r="O13" s="71">
        <v>20</v>
      </c>
      <c r="P13" s="71">
        <v>26</v>
      </c>
      <c r="Q13" s="71">
        <v>1</v>
      </c>
      <c r="R13" s="71">
        <v>14</v>
      </c>
      <c r="S13" s="71">
        <v>2</v>
      </c>
      <c r="T13" s="71">
        <v>3</v>
      </c>
      <c r="U13" s="71">
        <f>S13+Q13+O13+M13+K13+I13+G13+E13+C13</f>
        <v>344</v>
      </c>
      <c r="V13" s="71">
        <f>T13+R13+P13+N13+L13+J13+H13+F13+D13</f>
        <v>395</v>
      </c>
      <c r="W13" s="71">
        <f>V13+U13</f>
        <v>739</v>
      </c>
      <c r="X13" s="336" t="s">
        <v>259</v>
      </c>
      <c r="Y13" s="336"/>
    </row>
    <row r="14" spans="1:25" ht="27" customHeight="1">
      <c r="A14" s="280" t="s">
        <v>114</v>
      </c>
      <c r="B14" s="280"/>
      <c r="C14" s="50">
        <v>2</v>
      </c>
      <c r="D14" s="50">
        <v>0</v>
      </c>
      <c r="E14" s="50">
        <v>14</v>
      </c>
      <c r="F14" s="50">
        <v>0</v>
      </c>
      <c r="G14" s="50">
        <v>36</v>
      </c>
      <c r="H14" s="50">
        <v>0</v>
      </c>
      <c r="I14" s="50">
        <v>35</v>
      </c>
      <c r="J14" s="50">
        <v>0</v>
      </c>
      <c r="K14" s="50">
        <v>34</v>
      </c>
      <c r="L14" s="50">
        <v>0</v>
      </c>
      <c r="M14" s="50">
        <v>17</v>
      </c>
      <c r="N14" s="50">
        <v>0</v>
      </c>
      <c r="O14" s="50">
        <v>16</v>
      </c>
      <c r="P14" s="50">
        <v>0</v>
      </c>
      <c r="Q14" s="50">
        <v>9</v>
      </c>
      <c r="R14" s="50">
        <v>0</v>
      </c>
      <c r="S14" s="50">
        <v>0</v>
      </c>
      <c r="T14" s="50">
        <v>0</v>
      </c>
      <c r="U14" s="60">
        <f aca="true" t="shared" si="0" ref="U14:U25">S14+Q14+O14+M14+K14+I14+G14+E14+C14</f>
        <v>163</v>
      </c>
      <c r="V14" s="60">
        <f aca="true" t="shared" si="1" ref="V14:V25">T14+R14+P14+N14+L14+J14+H14+F14+D14</f>
        <v>0</v>
      </c>
      <c r="W14" s="60">
        <f aca="true" t="shared" si="2" ref="W14:W25">V14+U14</f>
        <v>163</v>
      </c>
      <c r="X14" s="43"/>
      <c r="Y14" s="10" t="s">
        <v>12</v>
      </c>
    </row>
    <row r="15" spans="1:25" ht="27" customHeight="1">
      <c r="A15" s="280" t="s">
        <v>115</v>
      </c>
      <c r="B15" s="280"/>
      <c r="C15" s="50">
        <v>4</v>
      </c>
      <c r="D15" s="50">
        <v>0</v>
      </c>
      <c r="E15" s="50">
        <v>32</v>
      </c>
      <c r="F15" s="50">
        <v>2</v>
      </c>
      <c r="G15" s="50">
        <v>26</v>
      </c>
      <c r="H15" s="50">
        <v>7</v>
      </c>
      <c r="I15" s="50">
        <v>78</v>
      </c>
      <c r="J15" s="50">
        <v>5</v>
      </c>
      <c r="K15" s="50">
        <v>82</v>
      </c>
      <c r="L15" s="50">
        <v>3</v>
      </c>
      <c r="M15" s="50">
        <v>50</v>
      </c>
      <c r="N15" s="50">
        <v>0</v>
      </c>
      <c r="O15" s="50">
        <v>2</v>
      </c>
      <c r="P15" s="50">
        <v>0</v>
      </c>
      <c r="Q15" s="50">
        <v>10</v>
      </c>
      <c r="R15" s="50">
        <v>0</v>
      </c>
      <c r="S15" s="50">
        <v>0</v>
      </c>
      <c r="T15" s="50">
        <v>0</v>
      </c>
      <c r="U15" s="60">
        <f t="shared" si="0"/>
        <v>284</v>
      </c>
      <c r="V15" s="60">
        <f t="shared" si="1"/>
        <v>17</v>
      </c>
      <c r="W15" s="60">
        <f t="shared" si="2"/>
        <v>301</v>
      </c>
      <c r="X15" s="43"/>
      <c r="Y15" s="10" t="s">
        <v>8</v>
      </c>
    </row>
    <row r="16" spans="1:25" ht="27" customHeight="1">
      <c r="A16" s="280" t="s">
        <v>116</v>
      </c>
      <c r="B16" s="280"/>
      <c r="C16" s="216">
        <v>30</v>
      </c>
      <c r="D16" s="50">
        <v>34</v>
      </c>
      <c r="E16" s="50">
        <v>23</v>
      </c>
      <c r="F16" s="50">
        <v>56</v>
      </c>
      <c r="G16" s="50">
        <v>37</v>
      </c>
      <c r="H16" s="50">
        <v>62</v>
      </c>
      <c r="I16" s="50">
        <v>46</v>
      </c>
      <c r="J16" s="50">
        <v>66</v>
      </c>
      <c r="K16" s="50">
        <v>47</v>
      </c>
      <c r="L16" s="50">
        <v>93</v>
      </c>
      <c r="M16" s="50">
        <v>43</v>
      </c>
      <c r="N16" s="50">
        <v>69</v>
      </c>
      <c r="O16" s="50">
        <v>23</v>
      </c>
      <c r="P16" s="50">
        <v>49</v>
      </c>
      <c r="Q16" s="50">
        <v>16</v>
      </c>
      <c r="R16" s="50">
        <v>30</v>
      </c>
      <c r="S16" s="50">
        <v>0</v>
      </c>
      <c r="T16" s="50">
        <v>0</v>
      </c>
      <c r="U16" s="60">
        <f t="shared" si="0"/>
        <v>265</v>
      </c>
      <c r="V16" s="60">
        <f t="shared" si="1"/>
        <v>459</v>
      </c>
      <c r="W16" s="60">
        <f t="shared" si="2"/>
        <v>724</v>
      </c>
      <c r="X16" s="43"/>
      <c r="Y16" s="10" t="s">
        <v>11</v>
      </c>
    </row>
    <row r="17" spans="1:25" ht="27" customHeight="1">
      <c r="A17" s="283" t="s">
        <v>117</v>
      </c>
      <c r="B17" s="57" t="s">
        <v>118</v>
      </c>
      <c r="C17" s="50">
        <v>0</v>
      </c>
      <c r="D17" s="50">
        <v>0</v>
      </c>
      <c r="E17" s="50">
        <v>0</v>
      </c>
      <c r="F17" s="50">
        <v>0</v>
      </c>
      <c r="G17" s="50">
        <v>0</v>
      </c>
      <c r="H17" s="50">
        <v>0</v>
      </c>
      <c r="I17" s="50">
        <v>11</v>
      </c>
      <c r="J17" s="50">
        <v>2</v>
      </c>
      <c r="K17" s="50">
        <v>12</v>
      </c>
      <c r="L17" s="50">
        <v>4</v>
      </c>
      <c r="M17" s="50">
        <v>40</v>
      </c>
      <c r="N17" s="50">
        <v>2</v>
      </c>
      <c r="O17" s="50">
        <v>42</v>
      </c>
      <c r="P17" s="50">
        <v>4</v>
      </c>
      <c r="Q17" s="50">
        <v>45</v>
      </c>
      <c r="R17" s="50">
        <v>2</v>
      </c>
      <c r="S17" s="50">
        <v>426</v>
      </c>
      <c r="T17" s="50">
        <v>11</v>
      </c>
      <c r="U17" s="60">
        <f t="shared" si="0"/>
        <v>576</v>
      </c>
      <c r="V17" s="60">
        <f t="shared" si="1"/>
        <v>25</v>
      </c>
      <c r="W17" s="60">
        <f t="shared" si="2"/>
        <v>601</v>
      </c>
      <c r="X17" s="67" t="s">
        <v>277</v>
      </c>
      <c r="Y17" s="315" t="s">
        <v>4</v>
      </c>
    </row>
    <row r="18" spans="1:25" ht="27" customHeight="1">
      <c r="A18" s="284"/>
      <c r="B18" s="57" t="s">
        <v>119</v>
      </c>
      <c r="C18" s="50">
        <v>35</v>
      </c>
      <c r="D18" s="50">
        <v>103</v>
      </c>
      <c r="E18" s="50">
        <v>64</v>
      </c>
      <c r="F18" s="50">
        <v>105</v>
      </c>
      <c r="G18" s="50">
        <v>67</v>
      </c>
      <c r="H18" s="50">
        <v>125</v>
      </c>
      <c r="I18" s="50">
        <v>133</v>
      </c>
      <c r="J18" s="50">
        <v>145</v>
      </c>
      <c r="K18" s="50">
        <v>113</v>
      </c>
      <c r="L18" s="50">
        <v>185</v>
      </c>
      <c r="M18" s="50">
        <v>109</v>
      </c>
      <c r="N18" s="50">
        <v>113</v>
      </c>
      <c r="O18" s="50">
        <v>172</v>
      </c>
      <c r="P18" s="50">
        <v>112</v>
      </c>
      <c r="Q18" s="50">
        <v>377</v>
      </c>
      <c r="R18" s="50">
        <v>131</v>
      </c>
      <c r="S18" s="50">
        <v>364</v>
      </c>
      <c r="T18" s="50">
        <v>87</v>
      </c>
      <c r="U18" s="60">
        <f t="shared" si="0"/>
        <v>1434</v>
      </c>
      <c r="V18" s="60">
        <f t="shared" si="1"/>
        <v>1106</v>
      </c>
      <c r="W18" s="60">
        <f t="shared" si="2"/>
        <v>2540</v>
      </c>
      <c r="X18" s="54" t="s">
        <v>9</v>
      </c>
      <c r="Y18" s="316"/>
    </row>
    <row r="19" spans="1:25" ht="27" customHeight="1">
      <c r="A19" s="285"/>
      <c r="B19" s="57" t="s">
        <v>120</v>
      </c>
      <c r="C19" s="50">
        <v>27</v>
      </c>
      <c r="D19" s="50">
        <v>0</v>
      </c>
      <c r="E19" s="50">
        <v>41</v>
      </c>
      <c r="F19" s="50">
        <v>0</v>
      </c>
      <c r="G19" s="50">
        <v>40</v>
      </c>
      <c r="H19" s="50">
        <v>0</v>
      </c>
      <c r="I19" s="50">
        <v>53</v>
      </c>
      <c r="J19" s="50">
        <v>0</v>
      </c>
      <c r="K19" s="50">
        <v>44</v>
      </c>
      <c r="L19" s="50">
        <v>0</v>
      </c>
      <c r="M19" s="50">
        <v>28</v>
      </c>
      <c r="N19" s="50">
        <v>0</v>
      </c>
      <c r="O19" s="50">
        <v>10</v>
      </c>
      <c r="P19" s="50">
        <v>0</v>
      </c>
      <c r="Q19" s="50">
        <v>3</v>
      </c>
      <c r="R19" s="50">
        <v>0</v>
      </c>
      <c r="S19" s="50">
        <v>1</v>
      </c>
      <c r="T19" s="50">
        <v>0</v>
      </c>
      <c r="U19" s="60">
        <f t="shared" si="0"/>
        <v>247</v>
      </c>
      <c r="V19" s="60">
        <f t="shared" si="1"/>
        <v>0</v>
      </c>
      <c r="W19" s="60">
        <f t="shared" si="2"/>
        <v>247</v>
      </c>
      <c r="X19" s="54" t="s">
        <v>10</v>
      </c>
      <c r="Y19" s="317"/>
    </row>
    <row r="20" spans="1:25" ht="27" customHeight="1">
      <c r="A20" s="280" t="s">
        <v>317</v>
      </c>
      <c r="B20" s="280"/>
      <c r="C20" s="50">
        <v>30</v>
      </c>
      <c r="D20" s="50">
        <v>0</v>
      </c>
      <c r="E20" s="50">
        <v>24</v>
      </c>
      <c r="F20" s="50">
        <v>0</v>
      </c>
      <c r="G20" s="50">
        <v>25</v>
      </c>
      <c r="H20" s="50">
        <v>0</v>
      </c>
      <c r="I20" s="50">
        <v>23</v>
      </c>
      <c r="J20" s="50">
        <v>0</v>
      </c>
      <c r="K20" s="50">
        <v>15</v>
      </c>
      <c r="L20" s="50">
        <v>0</v>
      </c>
      <c r="M20" s="50">
        <v>16</v>
      </c>
      <c r="N20" s="50">
        <v>0</v>
      </c>
      <c r="O20" s="50">
        <v>0</v>
      </c>
      <c r="P20" s="50">
        <v>0</v>
      </c>
      <c r="Q20" s="50">
        <v>0</v>
      </c>
      <c r="R20" s="50">
        <v>0</v>
      </c>
      <c r="S20" s="50">
        <v>0</v>
      </c>
      <c r="T20" s="50">
        <v>0</v>
      </c>
      <c r="U20" s="60">
        <f t="shared" si="0"/>
        <v>133</v>
      </c>
      <c r="V20" s="60">
        <f t="shared" si="1"/>
        <v>0</v>
      </c>
      <c r="W20" s="60">
        <f t="shared" si="2"/>
        <v>133</v>
      </c>
      <c r="X20" s="348" t="s">
        <v>239</v>
      </c>
      <c r="Y20" s="348"/>
    </row>
    <row r="21" spans="1:25" ht="27" customHeight="1">
      <c r="A21" s="280" t="s">
        <v>256</v>
      </c>
      <c r="B21" s="280"/>
      <c r="C21" s="50">
        <v>2</v>
      </c>
      <c r="D21" s="50">
        <v>1</v>
      </c>
      <c r="E21" s="50">
        <v>31</v>
      </c>
      <c r="F21" s="50">
        <v>38</v>
      </c>
      <c r="G21" s="50">
        <v>57</v>
      </c>
      <c r="H21" s="50">
        <v>50</v>
      </c>
      <c r="I21" s="50">
        <v>65</v>
      </c>
      <c r="J21" s="50">
        <v>43</v>
      </c>
      <c r="K21" s="50">
        <v>88</v>
      </c>
      <c r="L21" s="50">
        <v>64</v>
      </c>
      <c r="M21" s="50">
        <v>63</v>
      </c>
      <c r="N21" s="50">
        <v>84</v>
      </c>
      <c r="O21" s="50">
        <v>51</v>
      </c>
      <c r="P21" s="50">
        <v>23</v>
      </c>
      <c r="Q21" s="50">
        <v>30</v>
      </c>
      <c r="R21" s="50">
        <v>26</v>
      </c>
      <c r="S21" s="50">
        <v>8</v>
      </c>
      <c r="T21" s="50">
        <v>8</v>
      </c>
      <c r="U21" s="60">
        <f t="shared" si="0"/>
        <v>395</v>
      </c>
      <c r="V21" s="60">
        <f t="shared" si="1"/>
        <v>337</v>
      </c>
      <c r="W21" s="60">
        <f t="shared" si="2"/>
        <v>732</v>
      </c>
      <c r="X21" s="22"/>
      <c r="Y21" s="177" t="s">
        <v>5</v>
      </c>
    </row>
    <row r="22" spans="1:25" ht="27" customHeight="1">
      <c r="A22" s="280" t="s">
        <v>376</v>
      </c>
      <c r="B22" s="280"/>
      <c r="C22" s="50">
        <v>33</v>
      </c>
      <c r="D22" s="50">
        <v>12</v>
      </c>
      <c r="E22" s="50">
        <v>57</v>
      </c>
      <c r="F22" s="50">
        <v>48</v>
      </c>
      <c r="G22" s="50">
        <v>47</v>
      </c>
      <c r="H22" s="50">
        <v>43</v>
      </c>
      <c r="I22" s="50">
        <v>54</v>
      </c>
      <c r="J22" s="50">
        <v>39</v>
      </c>
      <c r="K22" s="50">
        <v>54</v>
      </c>
      <c r="L22" s="50">
        <v>60</v>
      </c>
      <c r="M22" s="50">
        <v>41</v>
      </c>
      <c r="N22" s="50">
        <v>50</v>
      </c>
      <c r="O22" s="50">
        <v>40</v>
      </c>
      <c r="P22" s="50">
        <v>33</v>
      </c>
      <c r="Q22" s="50">
        <v>20</v>
      </c>
      <c r="R22" s="50">
        <v>36</v>
      </c>
      <c r="S22" s="50">
        <v>15</v>
      </c>
      <c r="T22" s="50">
        <v>27</v>
      </c>
      <c r="U22" s="60">
        <f t="shared" si="0"/>
        <v>361</v>
      </c>
      <c r="V22" s="60">
        <f t="shared" si="1"/>
        <v>348</v>
      </c>
      <c r="W22" s="60">
        <f t="shared" si="2"/>
        <v>709</v>
      </c>
      <c r="X22" s="10"/>
      <c r="Y22" s="182" t="s">
        <v>6</v>
      </c>
    </row>
    <row r="23" spans="1:25" ht="27" customHeight="1">
      <c r="A23" s="280" t="s">
        <v>121</v>
      </c>
      <c r="B23" s="280"/>
      <c r="C23" s="50">
        <v>22</v>
      </c>
      <c r="D23" s="50">
        <v>30</v>
      </c>
      <c r="E23" s="50">
        <v>8</v>
      </c>
      <c r="F23" s="50">
        <v>10</v>
      </c>
      <c r="G23" s="50">
        <v>59</v>
      </c>
      <c r="H23" s="50">
        <v>60</v>
      </c>
      <c r="I23" s="50">
        <v>54</v>
      </c>
      <c r="J23" s="50">
        <v>43</v>
      </c>
      <c r="K23" s="50">
        <v>42</v>
      </c>
      <c r="L23" s="50">
        <v>45</v>
      </c>
      <c r="M23" s="50">
        <v>37</v>
      </c>
      <c r="N23" s="50">
        <v>22</v>
      </c>
      <c r="O23" s="50">
        <v>14</v>
      </c>
      <c r="P23" s="50">
        <v>0</v>
      </c>
      <c r="Q23" s="50">
        <v>9</v>
      </c>
      <c r="R23" s="50">
        <v>0</v>
      </c>
      <c r="S23" s="50">
        <v>0</v>
      </c>
      <c r="T23" s="50">
        <v>0</v>
      </c>
      <c r="U23" s="60">
        <f t="shared" si="0"/>
        <v>245</v>
      </c>
      <c r="V23" s="60">
        <f t="shared" si="1"/>
        <v>210</v>
      </c>
      <c r="W23" s="60">
        <f t="shared" si="2"/>
        <v>455</v>
      </c>
      <c r="X23" s="43"/>
      <c r="Y23" s="10" t="s">
        <v>13</v>
      </c>
    </row>
    <row r="24" spans="1:25" ht="27" customHeight="1">
      <c r="A24" s="280" t="s">
        <v>122</v>
      </c>
      <c r="B24" s="280"/>
      <c r="C24" s="50">
        <v>0</v>
      </c>
      <c r="D24" s="50">
        <v>0</v>
      </c>
      <c r="E24" s="50">
        <v>19</v>
      </c>
      <c r="F24" s="50">
        <v>0</v>
      </c>
      <c r="G24" s="50">
        <v>32</v>
      </c>
      <c r="H24" s="50">
        <v>0</v>
      </c>
      <c r="I24" s="50">
        <v>69</v>
      </c>
      <c r="J24" s="50">
        <v>0</v>
      </c>
      <c r="K24" s="50">
        <v>60</v>
      </c>
      <c r="L24" s="50">
        <v>0</v>
      </c>
      <c r="M24" s="50">
        <v>69</v>
      </c>
      <c r="N24" s="50">
        <v>0</v>
      </c>
      <c r="O24" s="50">
        <v>56</v>
      </c>
      <c r="P24" s="50">
        <v>0</v>
      </c>
      <c r="Q24" s="50">
        <v>32</v>
      </c>
      <c r="R24" s="50">
        <v>0</v>
      </c>
      <c r="S24" s="50">
        <v>7</v>
      </c>
      <c r="T24" s="50">
        <v>0</v>
      </c>
      <c r="U24" s="60">
        <f t="shared" si="0"/>
        <v>344</v>
      </c>
      <c r="V24" s="60">
        <f t="shared" si="1"/>
        <v>0</v>
      </c>
      <c r="W24" s="60">
        <f t="shared" si="2"/>
        <v>344</v>
      </c>
      <c r="X24" s="43"/>
      <c r="Y24" s="10" t="s">
        <v>14</v>
      </c>
    </row>
    <row r="25" spans="1:25" ht="27" customHeight="1" thickBot="1">
      <c r="A25" s="311" t="s">
        <v>123</v>
      </c>
      <c r="B25" s="311"/>
      <c r="C25" s="37">
        <v>14</v>
      </c>
      <c r="D25" s="37">
        <v>25</v>
      </c>
      <c r="E25" s="37">
        <v>20</v>
      </c>
      <c r="F25" s="37">
        <v>45</v>
      </c>
      <c r="G25" s="37">
        <v>30</v>
      </c>
      <c r="H25" s="37">
        <v>46</v>
      </c>
      <c r="I25" s="37">
        <v>26</v>
      </c>
      <c r="J25" s="37">
        <v>57</v>
      </c>
      <c r="K25" s="37">
        <v>58</v>
      </c>
      <c r="L25" s="37">
        <v>72</v>
      </c>
      <c r="M25" s="37">
        <v>109</v>
      </c>
      <c r="N25" s="37">
        <v>40</v>
      </c>
      <c r="O25" s="37">
        <v>38</v>
      </c>
      <c r="P25" s="37">
        <v>23</v>
      </c>
      <c r="Q25" s="37">
        <v>22</v>
      </c>
      <c r="R25" s="37">
        <v>20</v>
      </c>
      <c r="S25" s="37">
        <v>0</v>
      </c>
      <c r="T25" s="37">
        <v>1</v>
      </c>
      <c r="U25" s="1">
        <f t="shared" si="0"/>
        <v>317</v>
      </c>
      <c r="V25" s="1">
        <f t="shared" si="1"/>
        <v>329</v>
      </c>
      <c r="W25" s="1">
        <f t="shared" si="2"/>
        <v>646</v>
      </c>
      <c r="X25" s="48"/>
      <c r="Y25" s="16" t="s">
        <v>7</v>
      </c>
    </row>
    <row r="26" spans="1:25" ht="27" customHeight="1" thickBot="1">
      <c r="A26" s="282" t="s">
        <v>124</v>
      </c>
      <c r="B26" s="282"/>
      <c r="C26" s="56">
        <f>C13+C14+C15+C16+C18+C19+C20+C21+C22+C23+C25</f>
        <v>218</v>
      </c>
      <c r="D26" s="56">
        <f>D13+D14+D15+D16+D18+D19+D20+D21+D22+D23+D25</f>
        <v>223</v>
      </c>
      <c r="E26" s="56">
        <f>E25+E24+E23+E22+E21+E20+E19+E18+E16+E15+E14+E13</f>
        <v>382</v>
      </c>
      <c r="F26" s="56">
        <f>F13+F14+F15+F16+F18+F19+F20+F21+F22+F23+F25</f>
        <v>422</v>
      </c>
      <c r="G26" s="56">
        <f>G25+G24+G23+G22+G21+G20+G19+G18+G16+G15+G14+G13</f>
        <v>520</v>
      </c>
      <c r="H26" s="56">
        <f>H13+H14+H15+H16+H18+H19+H20+H21+H22+H23+H25</f>
        <v>460</v>
      </c>
      <c r="I26" s="56">
        <f>I25+I24+I23+I22+I21+I20+I19+I18+I17+I16+I15+I14+I13</f>
        <v>727</v>
      </c>
      <c r="J26" s="56">
        <f>J25+J23+J22+J21+J18+J17+J16+J15+J13</f>
        <v>455</v>
      </c>
      <c r="K26" s="56">
        <f>K25+K24+K23+K22+K21+K20+K19+K18+K17+K16+K15+K14+K13</f>
        <v>716</v>
      </c>
      <c r="L26" s="56">
        <f>L25+L23+L22+L21+L18+L17+L16+L15+L13</f>
        <v>574</v>
      </c>
      <c r="M26" s="56">
        <f>M25+M24+M23+M22+M21+M20+M19+M18+M17+M16+M15+M14+M13</f>
        <v>664</v>
      </c>
      <c r="N26" s="56">
        <f>N25+N23+N22+N21+N18+N17+N16+N13</f>
        <v>426</v>
      </c>
      <c r="O26" s="56">
        <f>O25+O24+O23+O22+O21+O19+O18+O17+O16+O15+O14+O13</f>
        <v>484</v>
      </c>
      <c r="P26" s="56">
        <f>P25+P22+P21+P18+P17+P16+P13</f>
        <v>270</v>
      </c>
      <c r="Q26" s="56">
        <f>Q25+Q24+Q23+Q22+Q21+Q19+Q18+Q17+Q16+Q15+Q14+Q13</f>
        <v>574</v>
      </c>
      <c r="R26" s="56">
        <f>R25+R22+R21+R18+R17+R16+R13</f>
        <v>259</v>
      </c>
      <c r="S26" s="56">
        <f>S24+S22+S21+S19+S18+S17+S13</f>
        <v>823</v>
      </c>
      <c r="T26" s="56">
        <f>T25+T22+T21+T18+T17+T13</f>
        <v>137</v>
      </c>
      <c r="U26" s="56">
        <f>SUM(U13:U25)</f>
        <v>5108</v>
      </c>
      <c r="V26" s="56">
        <f>SUM(V13:V25)</f>
        <v>3226</v>
      </c>
      <c r="W26" s="56">
        <f>SUM(W13:W25)</f>
        <v>8334</v>
      </c>
      <c r="X26" s="293" t="s">
        <v>243</v>
      </c>
      <c r="Y26" s="293"/>
    </row>
    <row r="27" ht="13.5" thickTop="1"/>
  </sheetData>
  <sheetProtection/>
  <mergeCells count="43">
    <mergeCell ref="X20:Y20"/>
    <mergeCell ref="X26:Y26"/>
    <mergeCell ref="A16:B16"/>
    <mergeCell ref="A7:B12"/>
    <mergeCell ref="C7:W7"/>
    <mergeCell ref="A13:B13"/>
    <mergeCell ref="Q10:R10"/>
    <mergeCell ref="A14:B14"/>
    <mergeCell ref="A15:B15"/>
    <mergeCell ref="Y17:Y19"/>
    <mergeCell ref="I10:J10"/>
    <mergeCell ref="S10:T10"/>
    <mergeCell ref="U10:W10"/>
    <mergeCell ref="X13:Y13"/>
    <mergeCell ref="E9:F9"/>
    <mergeCell ref="S9:T9"/>
    <mergeCell ref="E10:F10"/>
    <mergeCell ref="A4:Y4"/>
    <mergeCell ref="A5:Y5"/>
    <mergeCell ref="X7:Y12"/>
    <mergeCell ref="C10:D10"/>
    <mergeCell ref="Q9:R9"/>
    <mergeCell ref="G10:H10"/>
    <mergeCell ref="M10:N10"/>
    <mergeCell ref="O10:P10"/>
    <mergeCell ref="K9:L9"/>
    <mergeCell ref="K10:L10"/>
    <mergeCell ref="A6:B6"/>
    <mergeCell ref="I9:J9"/>
    <mergeCell ref="U9:W9"/>
    <mergeCell ref="O9:P9"/>
    <mergeCell ref="C8:W8"/>
    <mergeCell ref="G9:H9"/>
    <mergeCell ref="M9:N9"/>
    <mergeCell ref="C9:D9"/>
    <mergeCell ref="A17:A19"/>
    <mergeCell ref="A23:B23"/>
    <mergeCell ref="A24:B24"/>
    <mergeCell ref="A25:B25"/>
    <mergeCell ref="A26:B26"/>
    <mergeCell ref="A20:B20"/>
    <mergeCell ref="A21:B21"/>
    <mergeCell ref="A22:B22"/>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Y23"/>
  <sheetViews>
    <sheetView rightToLeft="1" view="pageBreakPreview" zoomScale="80" zoomScaleSheetLayoutView="80" zoomScalePageLayoutView="0" workbookViewId="0" topLeftCell="A1">
      <selection activeCell="E5" sqref="E5:F5"/>
    </sheetView>
  </sheetViews>
  <sheetFormatPr defaultColWidth="9.140625" defaultRowHeight="12.75"/>
  <cols>
    <col min="1" max="1" width="4.140625" style="41" customWidth="1"/>
    <col min="2" max="2" width="10.421875" style="41" customWidth="1"/>
    <col min="3" max="3" width="6.28125" style="41" customWidth="1"/>
    <col min="4" max="8" width="7.28125" style="41" customWidth="1"/>
    <col min="9" max="9" width="6.00390625" style="41" customWidth="1"/>
    <col min="10" max="12" width="7.28125" style="41" customWidth="1"/>
    <col min="13" max="13" width="6.7109375" style="41" customWidth="1"/>
    <col min="14" max="14" width="7.28125" style="41" customWidth="1"/>
    <col min="15" max="15" width="6.28125" style="41" customWidth="1"/>
    <col min="16" max="22" width="7.28125" style="41" customWidth="1"/>
    <col min="23" max="23" width="6.8515625" style="41" customWidth="1"/>
    <col min="24" max="24" width="15.140625" style="41" customWidth="1"/>
    <col min="25" max="25" width="4.7109375" style="41" customWidth="1"/>
    <col min="26" max="16384" width="9.140625" style="41" customWidth="1"/>
  </cols>
  <sheetData>
    <row r="1" spans="1:25" ht="48.75" customHeight="1" thickBot="1">
      <c r="A1" s="346" t="s">
        <v>295</v>
      </c>
      <c r="B1" s="346"/>
      <c r="C1" s="77"/>
      <c r="X1" s="349" t="s">
        <v>502</v>
      </c>
      <c r="Y1" s="349"/>
    </row>
    <row r="2" spans="1:25" s="46" customFormat="1" ht="25.5" customHeight="1" thickTop="1">
      <c r="A2" s="263" t="s">
        <v>129</v>
      </c>
      <c r="B2" s="263"/>
      <c r="C2" s="266" t="s">
        <v>130</v>
      </c>
      <c r="D2" s="266"/>
      <c r="E2" s="266"/>
      <c r="F2" s="266"/>
      <c r="G2" s="266"/>
      <c r="H2" s="266"/>
      <c r="I2" s="266"/>
      <c r="J2" s="266"/>
      <c r="K2" s="266"/>
      <c r="L2" s="266"/>
      <c r="M2" s="266"/>
      <c r="N2" s="266"/>
      <c r="O2" s="266"/>
      <c r="P2" s="266"/>
      <c r="Q2" s="266"/>
      <c r="R2" s="266"/>
      <c r="S2" s="266"/>
      <c r="T2" s="266"/>
      <c r="U2" s="266"/>
      <c r="V2" s="266"/>
      <c r="W2" s="266"/>
      <c r="X2" s="263" t="s">
        <v>95</v>
      </c>
      <c r="Y2" s="263"/>
    </row>
    <row r="3" spans="1:25" s="46" customFormat="1" ht="24" customHeight="1">
      <c r="A3" s="264"/>
      <c r="B3" s="264"/>
      <c r="C3" s="264" t="s">
        <v>22</v>
      </c>
      <c r="D3" s="264"/>
      <c r="E3" s="264"/>
      <c r="F3" s="264"/>
      <c r="G3" s="264"/>
      <c r="H3" s="264"/>
      <c r="I3" s="264"/>
      <c r="J3" s="264"/>
      <c r="K3" s="264"/>
      <c r="L3" s="264"/>
      <c r="M3" s="264"/>
      <c r="N3" s="264"/>
      <c r="O3" s="264"/>
      <c r="P3" s="264"/>
      <c r="Q3" s="264"/>
      <c r="R3" s="264"/>
      <c r="S3" s="264"/>
      <c r="T3" s="264"/>
      <c r="U3" s="264"/>
      <c r="V3" s="264"/>
      <c r="W3" s="264"/>
      <c r="X3" s="264"/>
      <c r="Y3" s="264"/>
    </row>
    <row r="4" spans="1:25" ht="24.75" customHeight="1">
      <c r="A4" s="264"/>
      <c r="B4" s="264"/>
      <c r="C4" s="264" t="s">
        <v>142</v>
      </c>
      <c r="D4" s="264"/>
      <c r="E4" s="264" t="s">
        <v>143</v>
      </c>
      <c r="F4" s="264"/>
      <c r="G4" s="264" t="s">
        <v>144</v>
      </c>
      <c r="H4" s="264"/>
      <c r="I4" s="264" t="s">
        <v>145</v>
      </c>
      <c r="J4" s="264"/>
      <c r="K4" s="264" t="s">
        <v>146</v>
      </c>
      <c r="L4" s="264"/>
      <c r="M4" s="264" t="s">
        <v>147</v>
      </c>
      <c r="N4" s="264"/>
      <c r="O4" s="264" t="s">
        <v>148</v>
      </c>
      <c r="P4" s="264"/>
      <c r="Q4" s="264" t="s">
        <v>149</v>
      </c>
      <c r="R4" s="264"/>
      <c r="S4" s="264" t="s">
        <v>150</v>
      </c>
      <c r="T4" s="264"/>
      <c r="U4" s="330" t="s">
        <v>124</v>
      </c>
      <c r="V4" s="330"/>
      <c r="W4" s="330"/>
      <c r="X4" s="264"/>
      <c r="Y4" s="264"/>
    </row>
    <row r="5" spans="1:25" ht="32.25" customHeight="1">
      <c r="A5" s="264"/>
      <c r="B5" s="264"/>
      <c r="C5" s="307" t="s">
        <v>27</v>
      </c>
      <c r="D5" s="307"/>
      <c r="E5" s="307" t="s">
        <v>28</v>
      </c>
      <c r="F5" s="307"/>
      <c r="G5" s="307" t="s">
        <v>29</v>
      </c>
      <c r="H5" s="307"/>
      <c r="I5" s="307" t="s">
        <v>30</v>
      </c>
      <c r="J5" s="307"/>
      <c r="K5" s="307" t="s">
        <v>31</v>
      </c>
      <c r="L5" s="307"/>
      <c r="M5" s="307" t="s">
        <v>32</v>
      </c>
      <c r="N5" s="307"/>
      <c r="O5" s="307" t="s">
        <v>33</v>
      </c>
      <c r="P5" s="307"/>
      <c r="Q5" s="307" t="s">
        <v>34</v>
      </c>
      <c r="R5" s="307"/>
      <c r="S5" s="307" t="s">
        <v>35</v>
      </c>
      <c r="T5" s="307"/>
      <c r="U5" s="350" t="s">
        <v>238</v>
      </c>
      <c r="V5" s="350"/>
      <c r="W5" s="350"/>
      <c r="X5" s="264"/>
      <c r="Y5" s="264"/>
    </row>
    <row r="6" spans="1:25" ht="25.5" customHeight="1">
      <c r="A6" s="264"/>
      <c r="B6" s="264"/>
      <c r="C6" s="1" t="s">
        <v>135</v>
      </c>
      <c r="D6" s="1" t="s">
        <v>136</v>
      </c>
      <c r="E6" s="1" t="s">
        <v>135</v>
      </c>
      <c r="F6" s="1" t="s">
        <v>136</v>
      </c>
      <c r="G6" s="1" t="s">
        <v>135</v>
      </c>
      <c r="H6" s="1" t="s">
        <v>136</v>
      </c>
      <c r="I6" s="1" t="s">
        <v>135</v>
      </c>
      <c r="J6" s="1" t="s">
        <v>136</v>
      </c>
      <c r="K6" s="1" t="s">
        <v>135</v>
      </c>
      <c r="L6" s="1" t="s">
        <v>136</v>
      </c>
      <c r="M6" s="1" t="s">
        <v>135</v>
      </c>
      <c r="N6" s="1" t="s">
        <v>136</v>
      </c>
      <c r="O6" s="1" t="s">
        <v>135</v>
      </c>
      <c r="P6" s="1" t="s">
        <v>136</v>
      </c>
      <c r="Q6" s="1" t="s">
        <v>135</v>
      </c>
      <c r="R6" s="1" t="s">
        <v>136</v>
      </c>
      <c r="S6" s="1" t="s">
        <v>135</v>
      </c>
      <c r="T6" s="1" t="s">
        <v>136</v>
      </c>
      <c r="U6" s="1" t="s">
        <v>135</v>
      </c>
      <c r="V6" s="1" t="s">
        <v>136</v>
      </c>
      <c r="W6" s="47" t="s">
        <v>138</v>
      </c>
      <c r="X6" s="264"/>
      <c r="Y6" s="264"/>
    </row>
    <row r="7" spans="1:25" ht="32.25" customHeight="1" thickBot="1">
      <c r="A7" s="305"/>
      <c r="B7" s="305"/>
      <c r="C7" s="197" t="s">
        <v>240</v>
      </c>
      <c r="D7" s="197" t="s">
        <v>241</v>
      </c>
      <c r="E7" s="197" t="s">
        <v>240</v>
      </c>
      <c r="F7" s="197" t="s">
        <v>241</v>
      </c>
      <c r="G7" s="197" t="s">
        <v>240</v>
      </c>
      <c r="H7" s="197" t="s">
        <v>241</v>
      </c>
      <c r="I7" s="197" t="s">
        <v>240</v>
      </c>
      <c r="J7" s="197" t="s">
        <v>241</v>
      </c>
      <c r="K7" s="197" t="s">
        <v>240</v>
      </c>
      <c r="L7" s="197" t="s">
        <v>241</v>
      </c>
      <c r="M7" s="197" t="s">
        <v>240</v>
      </c>
      <c r="N7" s="197" t="s">
        <v>241</v>
      </c>
      <c r="O7" s="197" t="s">
        <v>240</v>
      </c>
      <c r="P7" s="197" t="s">
        <v>241</v>
      </c>
      <c r="Q7" s="197" t="s">
        <v>240</v>
      </c>
      <c r="R7" s="197" t="s">
        <v>241</v>
      </c>
      <c r="S7" s="197" t="s">
        <v>240</v>
      </c>
      <c r="T7" s="197" t="s">
        <v>241</v>
      </c>
      <c r="U7" s="197" t="s">
        <v>240</v>
      </c>
      <c r="V7" s="197" t="s">
        <v>241</v>
      </c>
      <c r="W7" s="38" t="s">
        <v>238</v>
      </c>
      <c r="X7" s="305"/>
      <c r="Y7" s="305"/>
    </row>
    <row r="8" spans="1:25" ht="30" customHeight="1">
      <c r="A8" s="332" t="s">
        <v>258</v>
      </c>
      <c r="B8" s="313"/>
      <c r="C8" s="71">
        <v>19</v>
      </c>
      <c r="D8" s="71">
        <v>18</v>
      </c>
      <c r="E8" s="71">
        <v>14</v>
      </c>
      <c r="F8" s="71">
        <v>29</v>
      </c>
      <c r="G8" s="71">
        <v>24</v>
      </c>
      <c r="H8" s="71">
        <v>15</v>
      </c>
      <c r="I8" s="71">
        <v>31</v>
      </c>
      <c r="J8" s="71">
        <v>17</v>
      </c>
      <c r="K8" s="71">
        <v>11</v>
      </c>
      <c r="L8" s="71">
        <v>15</v>
      </c>
      <c r="M8" s="71">
        <v>10</v>
      </c>
      <c r="N8" s="71">
        <v>11</v>
      </c>
      <c r="O8" s="71">
        <v>3</v>
      </c>
      <c r="P8" s="71">
        <v>12</v>
      </c>
      <c r="Q8" s="71">
        <v>0</v>
      </c>
      <c r="R8" s="71">
        <v>6</v>
      </c>
      <c r="S8" s="71">
        <v>0</v>
      </c>
      <c r="T8" s="71">
        <v>0</v>
      </c>
      <c r="U8" s="71">
        <f>C8+E8+G8+I8+K8+M8+O8</f>
        <v>112</v>
      </c>
      <c r="V8" s="71">
        <f>D8+F8+H8+J8+L8+N8+P8+R8</f>
        <v>123</v>
      </c>
      <c r="W8" s="116">
        <f>V8+U8</f>
        <v>235</v>
      </c>
      <c r="X8" s="318" t="s">
        <v>259</v>
      </c>
      <c r="Y8" s="291"/>
    </row>
    <row r="9" spans="1:25" ht="21" customHeight="1">
      <c r="A9" s="8" t="s">
        <v>114</v>
      </c>
      <c r="B9" s="8"/>
      <c r="C9" s="50">
        <v>2</v>
      </c>
      <c r="D9" s="50">
        <v>0</v>
      </c>
      <c r="E9" s="50">
        <v>8</v>
      </c>
      <c r="F9" s="50">
        <v>0</v>
      </c>
      <c r="G9" s="50">
        <v>4</v>
      </c>
      <c r="H9" s="50">
        <v>0</v>
      </c>
      <c r="I9" s="50">
        <v>4</v>
      </c>
      <c r="J9" s="50">
        <v>0</v>
      </c>
      <c r="K9" s="50">
        <v>1</v>
      </c>
      <c r="L9" s="50">
        <v>0</v>
      </c>
      <c r="M9" s="50">
        <v>0</v>
      </c>
      <c r="N9" s="50">
        <v>0</v>
      </c>
      <c r="O9" s="50">
        <v>0</v>
      </c>
      <c r="P9" s="50">
        <v>0</v>
      </c>
      <c r="Q9" s="50">
        <v>0</v>
      </c>
      <c r="R9" s="50">
        <v>0</v>
      </c>
      <c r="S9" s="50">
        <v>0</v>
      </c>
      <c r="T9" s="50">
        <v>0</v>
      </c>
      <c r="U9" s="60">
        <f aca="true" t="shared" si="0" ref="U9:U20">C9+E9+G9+I9+K9+M9+O9</f>
        <v>19</v>
      </c>
      <c r="V9" s="60">
        <f aca="true" t="shared" si="1" ref="V9:V20">D9+F9+H9+J9+L9+N9+P9+R9</f>
        <v>0</v>
      </c>
      <c r="W9" s="69">
        <f aca="true" t="shared" si="2" ref="W9:W20">V9+U9</f>
        <v>19</v>
      </c>
      <c r="X9" s="348" t="s">
        <v>12</v>
      </c>
      <c r="Y9" s="348"/>
    </row>
    <row r="10" spans="1:25" ht="24.75" customHeight="1">
      <c r="A10" s="280" t="s">
        <v>115</v>
      </c>
      <c r="B10" s="280"/>
      <c r="C10" s="50">
        <v>4</v>
      </c>
      <c r="D10" s="50">
        <v>0</v>
      </c>
      <c r="E10" s="50">
        <v>9</v>
      </c>
      <c r="F10" s="50">
        <v>2</v>
      </c>
      <c r="G10" s="50">
        <v>14</v>
      </c>
      <c r="H10" s="50">
        <v>5</v>
      </c>
      <c r="I10" s="50">
        <v>12</v>
      </c>
      <c r="J10" s="50">
        <v>3</v>
      </c>
      <c r="K10" s="50">
        <v>8</v>
      </c>
      <c r="L10" s="50">
        <v>2</v>
      </c>
      <c r="M10" s="50">
        <v>0</v>
      </c>
      <c r="N10" s="50">
        <v>0</v>
      </c>
      <c r="O10" s="50">
        <v>0</v>
      </c>
      <c r="P10" s="50">
        <v>0</v>
      </c>
      <c r="Q10" s="50">
        <v>0</v>
      </c>
      <c r="R10" s="50">
        <v>0</v>
      </c>
      <c r="S10" s="50">
        <v>0</v>
      </c>
      <c r="T10" s="50">
        <v>0</v>
      </c>
      <c r="U10" s="60">
        <f t="shared" si="0"/>
        <v>47</v>
      </c>
      <c r="V10" s="60">
        <f t="shared" si="1"/>
        <v>12</v>
      </c>
      <c r="W10" s="69">
        <f t="shared" si="2"/>
        <v>59</v>
      </c>
      <c r="X10" s="22"/>
      <c r="Y10" s="53" t="s">
        <v>8</v>
      </c>
    </row>
    <row r="11" spans="1:25" ht="24.75" customHeight="1">
      <c r="A11" s="280" t="s">
        <v>116</v>
      </c>
      <c r="B11" s="280"/>
      <c r="C11" s="216">
        <v>30</v>
      </c>
      <c r="D11" s="50">
        <v>34</v>
      </c>
      <c r="E11" s="50">
        <v>16</v>
      </c>
      <c r="F11" s="50">
        <v>29</v>
      </c>
      <c r="G11" s="50">
        <v>6</v>
      </c>
      <c r="H11" s="50">
        <v>16</v>
      </c>
      <c r="I11" s="50">
        <v>6</v>
      </c>
      <c r="J11" s="50">
        <v>16</v>
      </c>
      <c r="K11" s="50">
        <v>1</v>
      </c>
      <c r="L11" s="50">
        <v>4</v>
      </c>
      <c r="M11" s="50">
        <v>0</v>
      </c>
      <c r="N11" s="50">
        <v>3</v>
      </c>
      <c r="O11" s="50">
        <v>0</v>
      </c>
      <c r="P11" s="50">
        <v>1</v>
      </c>
      <c r="Q11" s="50">
        <v>0</v>
      </c>
      <c r="R11" s="50">
        <v>0</v>
      </c>
      <c r="S11" s="50">
        <v>0</v>
      </c>
      <c r="T11" s="50">
        <v>0</v>
      </c>
      <c r="U11" s="60">
        <f t="shared" si="0"/>
        <v>59</v>
      </c>
      <c r="V11" s="60">
        <f t="shared" si="1"/>
        <v>103</v>
      </c>
      <c r="W11" s="69">
        <f t="shared" si="2"/>
        <v>162</v>
      </c>
      <c r="X11" s="22"/>
      <c r="Y11" s="53" t="s">
        <v>11</v>
      </c>
    </row>
    <row r="12" spans="1:25" ht="24" customHeight="1">
      <c r="A12" s="283" t="s">
        <v>117</v>
      </c>
      <c r="B12" s="50" t="s">
        <v>264</v>
      </c>
      <c r="C12" s="50">
        <v>0</v>
      </c>
      <c r="D12" s="50">
        <v>0</v>
      </c>
      <c r="E12" s="50">
        <v>0</v>
      </c>
      <c r="F12" s="50">
        <v>0</v>
      </c>
      <c r="G12" s="50">
        <v>0</v>
      </c>
      <c r="H12" s="50">
        <v>0</v>
      </c>
      <c r="I12" s="50">
        <v>7</v>
      </c>
      <c r="J12" s="50">
        <v>1</v>
      </c>
      <c r="K12" s="50">
        <v>8</v>
      </c>
      <c r="L12" s="50">
        <v>1</v>
      </c>
      <c r="M12" s="50">
        <v>24</v>
      </c>
      <c r="N12" s="50">
        <v>2</v>
      </c>
      <c r="O12" s="50">
        <v>25</v>
      </c>
      <c r="P12" s="50">
        <v>1</v>
      </c>
      <c r="Q12" s="50">
        <v>25</v>
      </c>
      <c r="R12" s="50">
        <v>0</v>
      </c>
      <c r="S12" s="50">
        <v>26</v>
      </c>
      <c r="T12" s="50">
        <v>0</v>
      </c>
      <c r="U12" s="60">
        <v>115</v>
      </c>
      <c r="V12" s="60">
        <f t="shared" si="1"/>
        <v>5</v>
      </c>
      <c r="W12" s="69">
        <f t="shared" si="2"/>
        <v>120</v>
      </c>
      <c r="X12" s="99" t="s">
        <v>261</v>
      </c>
      <c r="Y12" s="315" t="s">
        <v>4</v>
      </c>
    </row>
    <row r="13" spans="1:25" ht="26.25" customHeight="1">
      <c r="A13" s="284"/>
      <c r="B13" s="50" t="s">
        <v>271</v>
      </c>
      <c r="C13" s="50">
        <v>35</v>
      </c>
      <c r="D13" s="50">
        <v>103</v>
      </c>
      <c r="E13" s="50">
        <v>31</v>
      </c>
      <c r="F13" s="50">
        <v>22</v>
      </c>
      <c r="G13" s="50">
        <v>32</v>
      </c>
      <c r="H13" s="50">
        <v>1</v>
      </c>
      <c r="I13" s="50">
        <v>9</v>
      </c>
      <c r="J13" s="50">
        <v>3</v>
      </c>
      <c r="K13" s="50">
        <v>0</v>
      </c>
      <c r="L13" s="50">
        <v>6</v>
      </c>
      <c r="M13" s="50">
        <v>0</v>
      </c>
      <c r="N13" s="50">
        <v>8</v>
      </c>
      <c r="O13" s="50">
        <v>15</v>
      </c>
      <c r="P13" s="50">
        <v>12</v>
      </c>
      <c r="Q13" s="50">
        <v>50</v>
      </c>
      <c r="R13" s="50">
        <v>16</v>
      </c>
      <c r="S13" s="50">
        <v>50</v>
      </c>
      <c r="T13" s="50">
        <v>60</v>
      </c>
      <c r="U13" s="60">
        <v>222</v>
      </c>
      <c r="V13" s="60">
        <v>231</v>
      </c>
      <c r="W13" s="69">
        <f t="shared" si="2"/>
        <v>453</v>
      </c>
      <c r="X13" s="99" t="s">
        <v>9</v>
      </c>
      <c r="Y13" s="316"/>
    </row>
    <row r="14" spans="1:25" ht="22.5" customHeight="1">
      <c r="A14" s="285"/>
      <c r="B14" s="55" t="s">
        <v>305</v>
      </c>
      <c r="C14" s="50">
        <v>27</v>
      </c>
      <c r="D14" s="50">
        <v>0</v>
      </c>
      <c r="E14" s="50">
        <v>21</v>
      </c>
      <c r="F14" s="50">
        <v>0</v>
      </c>
      <c r="G14" s="50">
        <v>16</v>
      </c>
      <c r="H14" s="50">
        <v>0</v>
      </c>
      <c r="I14" s="50">
        <v>11</v>
      </c>
      <c r="J14" s="50">
        <v>0</v>
      </c>
      <c r="K14" s="50">
        <v>3</v>
      </c>
      <c r="L14" s="50">
        <v>0</v>
      </c>
      <c r="M14" s="50">
        <v>1</v>
      </c>
      <c r="N14" s="50">
        <v>0</v>
      </c>
      <c r="O14" s="50">
        <v>0</v>
      </c>
      <c r="P14" s="50">
        <v>0</v>
      </c>
      <c r="Q14" s="50">
        <v>0</v>
      </c>
      <c r="R14" s="50">
        <v>0</v>
      </c>
      <c r="S14" s="50">
        <v>0</v>
      </c>
      <c r="T14" s="50">
        <v>0</v>
      </c>
      <c r="U14" s="60">
        <f t="shared" si="0"/>
        <v>79</v>
      </c>
      <c r="V14" s="60">
        <f t="shared" si="1"/>
        <v>0</v>
      </c>
      <c r="W14" s="69">
        <f t="shared" si="2"/>
        <v>79</v>
      </c>
      <c r="X14" s="99" t="s">
        <v>10</v>
      </c>
      <c r="Y14" s="317"/>
    </row>
    <row r="15" spans="1:25" ht="19.5" customHeight="1">
      <c r="A15" s="280" t="s">
        <v>237</v>
      </c>
      <c r="B15" s="280"/>
      <c r="C15" s="50">
        <v>30</v>
      </c>
      <c r="D15" s="50">
        <v>0</v>
      </c>
      <c r="E15" s="50">
        <v>5</v>
      </c>
      <c r="F15" s="50">
        <v>0</v>
      </c>
      <c r="G15" s="50">
        <v>3</v>
      </c>
      <c r="H15" s="50">
        <v>0</v>
      </c>
      <c r="I15" s="50">
        <v>0</v>
      </c>
      <c r="J15" s="50">
        <v>0</v>
      </c>
      <c r="K15" s="50">
        <v>0</v>
      </c>
      <c r="L15" s="50">
        <v>0</v>
      </c>
      <c r="M15" s="50">
        <v>0</v>
      </c>
      <c r="N15" s="50">
        <v>0</v>
      </c>
      <c r="O15" s="50">
        <v>0</v>
      </c>
      <c r="P15" s="50">
        <v>0</v>
      </c>
      <c r="Q15" s="50">
        <v>0</v>
      </c>
      <c r="R15" s="50">
        <v>0</v>
      </c>
      <c r="S15" s="50">
        <v>0</v>
      </c>
      <c r="T15" s="50">
        <v>0</v>
      </c>
      <c r="U15" s="60">
        <f t="shared" si="0"/>
        <v>38</v>
      </c>
      <c r="V15" s="60">
        <f t="shared" si="1"/>
        <v>0</v>
      </c>
      <c r="W15" s="69">
        <f t="shared" si="2"/>
        <v>38</v>
      </c>
      <c r="X15" s="22"/>
      <c r="Y15" s="74" t="s">
        <v>276</v>
      </c>
    </row>
    <row r="16" spans="1:25" ht="23.25" customHeight="1">
      <c r="A16" s="280" t="s">
        <v>256</v>
      </c>
      <c r="B16" s="280"/>
      <c r="C16" s="50">
        <v>2</v>
      </c>
      <c r="D16" s="50">
        <v>1</v>
      </c>
      <c r="E16" s="50">
        <v>28</v>
      </c>
      <c r="F16" s="50">
        <v>38</v>
      </c>
      <c r="G16" s="50">
        <v>26</v>
      </c>
      <c r="H16" s="50">
        <v>19</v>
      </c>
      <c r="I16" s="50">
        <v>13</v>
      </c>
      <c r="J16" s="50">
        <v>2</v>
      </c>
      <c r="K16" s="50">
        <v>10</v>
      </c>
      <c r="L16" s="50">
        <v>5</v>
      </c>
      <c r="M16" s="50">
        <v>1</v>
      </c>
      <c r="N16" s="50">
        <v>0</v>
      </c>
      <c r="O16" s="50">
        <v>1</v>
      </c>
      <c r="P16" s="50">
        <v>0</v>
      </c>
      <c r="Q16" s="50">
        <v>0</v>
      </c>
      <c r="R16" s="50">
        <v>0</v>
      </c>
      <c r="S16" s="50">
        <v>0</v>
      </c>
      <c r="T16" s="50">
        <v>0</v>
      </c>
      <c r="U16" s="60">
        <f t="shared" si="0"/>
        <v>81</v>
      </c>
      <c r="V16" s="60">
        <f t="shared" si="1"/>
        <v>65</v>
      </c>
      <c r="W16" s="69">
        <f t="shared" si="2"/>
        <v>146</v>
      </c>
      <c r="X16" s="22"/>
      <c r="Y16" s="53" t="s">
        <v>5</v>
      </c>
    </row>
    <row r="17" spans="1:25" ht="22.5" customHeight="1">
      <c r="A17" s="280" t="s">
        <v>376</v>
      </c>
      <c r="B17" s="280"/>
      <c r="C17" s="50">
        <v>33</v>
      </c>
      <c r="D17" s="50">
        <v>12</v>
      </c>
      <c r="E17" s="50">
        <v>37</v>
      </c>
      <c r="F17" s="50">
        <v>48</v>
      </c>
      <c r="G17" s="50">
        <v>17</v>
      </c>
      <c r="H17" s="50">
        <v>18</v>
      </c>
      <c r="I17" s="50">
        <v>10</v>
      </c>
      <c r="J17" s="50">
        <v>9</v>
      </c>
      <c r="K17" s="50">
        <v>3</v>
      </c>
      <c r="L17" s="50">
        <v>5</v>
      </c>
      <c r="M17" s="50">
        <v>0</v>
      </c>
      <c r="N17" s="50">
        <v>1</v>
      </c>
      <c r="O17" s="50">
        <v>0</v>
      </c>
      <c r="P17" s="50">
        <v>0</v>
      </c>
      <c r="Q17" s="50">
        <v>0</v>
      </c>
      <c r="R17" s="50">
        <v>0</v>
      </c>
      <c r="S17" s="50">
        <v>0</v>
      </c>
      <c r="T17" s="50">
        <v>0</v>
      </c>
      <c r="U17" s="60">
        <f t="shared" si="0"/>
        <v>100</v>
      </c>
      <c r="V17" s="60">
        <f t="shared" si="1"/>
        <v>93</v>
      </c>
      <c r="W17" s="69">
        <f t="shared" si="2"/>
        <v>193</v>
      </c>
      <c r="X17" s="22"/>
      <c r="Y17" s="53" t="s">
        <v>6</v>
      </c>
    </row>
    <row r="18" spans="1:25" ht="24.75" customHeight="1">
      <c r="A18" s="280" t="s">
        <v>121</v>
      </c>
      <c r="B18" s="280"/>
      <c r="C18" s="50">
        <v>22</v>
      </c>
      <c r="D18" s="50">
        <v>30</v>
      </c>
      <c r="E18" s="50">
        <v>8</v>
      </c>
      <c r="F18" s="50">
        <v>10</v>
      </c>
      <c r="G18" s="50">
        <v>13</v>
      </c>
      <c r="H18" s="50">
        <v>0</v>
      </c>
      <c r="I18" s="50">
        <v>6</v>
      </c>
      <c r="J18" s="50">
        <v>0</v>
      </c>
      <c r="K18" s="50">
        <v>0</v>
      </c>
      <c r="L18" s="50">
        <v>0</v>
      </c>
      <c r="M18" s="50">
        <v>0</v>
      </c>
      <c r="N18" s="50">
        <v>0</v>
      </c>
      <c r="O18" s="50">
        <v>0</v>
      </c>
      <c r="P18" s="50">
        <v>0</v>
      </c>
      <c r="Q18" s="50">
        <v>0</v>
      </c>
      <c r="R18" s="50">
        <v>0</v>
      </c>
      <c r="S18" s="50">
        <v>0</v>
      </c>
      <c r="T18" s="50">
        <v>0</v>
      </c>
      <c r="U18" s="60">
        <f t="shared" si="0"/>
        <v>49</v>
      </c>
      <c r="V18" s="60">
        <f t="shared" si="1"/>
        <v>40</v>
      </c>
      <c r="W18" s="69">
        <f t="shared" si="2"/>
        <v>89</v>
      </c>
      <c r="X18" s="22"/>
      <c r="Y18" s="53" t="s">
        <v>13</v>
      </c>
    </row>
    <row r="19" spans="1:25" ht="24" customHeight="1">
      <c r="A19" s="280" t="s">
        <v>122</v>
      </c>
      <c r="B19" s="280"/>
      <c r="C19" s="50">
        <v>0</v>
      </c>
      <c r="D19" s="50">
        <v>0</v>
      </c>
      <c r="E19" s="50">
        <v>19</v>
      </c>
      <c r="F19" s="50">
        <v>0</v>
      </c>
      <c r="G19" s="50">
        <v>16</v>
      </c>
      <c r="H19" s="50">
        <v>0</v>
      </c>
      <c r="I19" s="50">
        <v>18</v>
      </c>
      <c r="J19" s="50">
        <v>0</v>
      </c>
      <c r="K19" s="50">
        <v>0</v>
      </c>
      <c r="L19" s="50">
        <v>0</v>
      </c>
      <c r="M19" s="50">
        <v>0</v>
      </c>
      <c r="N19" s="50">
        <v>0</v>
      </c>
      <c r="O19" s="50">
        <v>0</v>
      </c>
      <c r="P19" s="50">
        <v>0</v>
      </c>
      <c r="Q19" s="50">
        <v>0</v>
      </c>
      <c r="R19" s="50">
        <v>0</v>
      </c>
      <c r="S19" s="50">
        <v>0</v>
      </c>
      <c r="T19" s="50">
        <v>0</v>
      </c>
      <c r="U19" s="60">
        <f t="shared" si="0"/>
        <v>53</v>
      </c>
      <c r="V19" s="60">
        <f t="shared" si="1"/>
        <v>0</v>
      </c>
      <c r="W19" s="69">
        <f t="shared" si="2"/>
        <v>53</v>
      </c>
      <c r="X19" s="22"/>
      <c r="Y19" s="53" t="s">
        <v>14</v>
      </c>
    </row>
    <row r="20" spans="1:25" ht="30" customHeight="1" thickBot="1">
      <c r="A20" s="320" t="s">
        <v>123</v>
      </c>
      <c r="B20" s="320"/>
      <c r="C20" s="55">
        <v>14</v>
      </c>
      <c r="D20" s="55">
        <v>25</v>
      </c>
      <c r="E20" s="55">
        <v>20</v>
      </c>
      <c r="F20" s="55">
        <v>27</v>
      </c>
      <c r="G20" s="55">
        <v>22</v>
      </c>
      <c r="H20" s="55">
        <v>12</v>
      </c>
      <c r="I20" s="55">
        <v>12</v>
      </c>
      <c r="J20" s="55">
        <v>2</v>
      </c>
      <c r="K20" s="55">
        <v>2</v>
      </c>
      <c r="L20" s="55">
        <v>2</v>
      </c>
      <c r="M20" s="55">
        <v>0</v>
      </c>
      <c r="N20" s="55">
        <v>0</v>
      </c>
      <c r="O20" s="55">
        <v>0</v>
      </c>
      <c r="P20" s="55">
        <v>0</v>
      </c>
      <c r="Q20" s="55">
        <v>0</v>
      </c>
      <c r="R20" s="55">
        <v>0</v>
      </c>
      <c r="S20" s="55">
        <v>0</v>
      </c>
      <c r="T20" s="55">
        <v>0</v>
      </c>
      <c r="U20" s="82">
        <f t="shared" si="0"/>
        <v>70</v>
      </c>
      <c r="V20" s="82">
        <f t="shared" si="1"/>
        <v>68</v>
      </c>
      <c r="W20" s="234">
        <f t="shared" si="2"/>
        <v>138</v>
      </c>
      <c r="X20" s="149"/>
      <c r="Y20" s="106" t="s">
        <v>7</v>
      </c>
    </row>
    <row r="21" spans="1:25" ht="26.25" customHeight="1" thickBot="1">
      <c r="A21" s="282" t="s">
        <v>124</v>
      </c>
      <c r="B21" s="282"/>
      <c r="C21" s="56">
        <f aca="true" t="shared" si="3" ref="C21:W21">SUM(C8:C20)</f>
        <v>218</v>
      </c>
      <c r="D21" s="56">
        <f t="shared" si="3"/>
        <v>223</v>
      </c>
      <c r="E21" s="56">
        <f t="shared" si="3"/>
        <v>216</v>
      </c>
      <c r="F21" s="56">
        <f t="shared" si="3"/>
        <v>205</v>
      </c>
      <c r="G21" s="56">
        <f t="shared" si="3"/>
        <v>193</v>
      </c>
      <c r="H21" s="56">
        <f t="shared" si="3"/>
        <v>86</v>
      </c>
      <c r="I21" s="56">
        <f t="shared" si="3"/>
        <v>139</v>
      </c>
      <c r="J21" s="56">
        <f t="shared" si="3"/>
        <v>53</v>
      </c>
      <c r="K21" s="56">
        <f t="shared" si="3"/>
        <v>47</v>
      </c>
      <c r="L21" s="56">
        <f t="shared" si="3"/>
        <v>40</v>
      </c>
      <c r="M21" s="56">
        <f t="shared" si="3"/>
        <v>36</v>
      </c>
      <c r="N21" s="56">
        <f t="shared" si="3"/>
        <v>25</v>
      </c>
      <c r="O21" s="56">
        <f t="shared" si="3"/>
        <v>44</v>
      </c>
      <c r="P21" s="56">
        <f t="shared" si="3"/>
        <v>26</v>
      </c>
      <c r="Q21" s="56">
        <f t="shared" si="3"/>
        <v>75</v>
      </c>
      <c r="R21" s="56">
        <f t="shared" si="3"/>
        <v>22</v>
      </c>
      <c r="S21" s="56">
        <f t="shared" si="3"/>
        <v>76</v>
      </c>
      <c r="T21" s="56">
        <f t="shared" si="3"/>
        <v>60</v>
      </c>
      <c r="U21" s="56">
        <f t="shared" si="3"/>
        <v>1044</v>
      </c>
      <c r="V21" s="56">
        <f t="shared" si="3"/>
        <v>740</v>
      </c>
      <c r="W21" s="56">
        <f t="shared" si="3"/>
        <v>1784</v>
      </c>
      <c r="X21" s="293" t="s">
        <v>244</v>
      </c>
      <c r="Y21" s="293"/>
    </row>
    <row r="22" ht="13.5" thickTop="1"/>
    <row r="23" ht="20.25" customHeight="1">
      <c r="Q23" s="102"/>
    </row>
    <row r="24" ht="20.25" customHeight="1"/>
    <row r="25" ht="20.25" customHeight="1"/>
    <row r="26" ht="20.25" customHeight="1"/>
    <row r="27" ht="20.25" customHeight="1"/>
  </sheetData>
  <sheetProtection/>
  <mergeCells count="41">
    <mergeCell ref="X21:Y21"/>
    <mergeCell ref="A18:B18"/>
    <mergeCell ref="A19:B19"/>
    <mergeCell ref="A20:B20"/>
    <mergeCell ref="A21:B21"/>
    <mergeCell ref="A15:B15"/>
    <mergeCell ref="A16:B16"/>
    <mergeCell ref="A17:B17"/>
    <mergeCell ref="A12:A14"/>
    <mergeCell ref="A2:B7"/>
    <mergeCell ref="I5:J5"/>
    <mergeCell ref="K4:L4"/>
    <mergeCell ref="I4:J4"/>
    <mergeCell ref="A10:B10"/>
    <mergeCell ref="A11:B11"/>
    <mergeCell ref="A1:B1"/>
    <mergeCell ref="M4:N4"/>
    <mergeCell ref="Q5:R5"/>
    <mergeCell ref="O4:P4"/>
    <mergeCell ref="Q4:R4"/>
    <mergeCell ref="G4:H4"/>
    <mergeCell ref="G5:H5"/>
    <mergeCell ref="U5:W5"/>
    <mergeCell ref="U4:W4"/>
    <mergeCell ref="C5:D5"/>
    <mergeCell ref="E5:F5"/>
    <mergeCell ref="M5:N5"/>
    <mergeCell ref="S5:T5"/>
    <mergeCell ref="K5:L5"/>
    <mergeCell ref="O5:P5"/>
    <mergeCell ref="S4:T4"/>
    <mergeCell ref="Y12:Y14"/>
    <mergeCell ref="X1:Y1"/>
    <mergeCell ref="X9:Y9"/>
    <mergeCell ref="A8:B8"/>
    <mergeCell ref="X8:Y8"/>
    <mergeCell ref="C3:W3"/>
    <mergeCell ref="C4:D4"/>
    <mergeCell ref="E4:F4"/>
    <mergeCell ref="C2:W2"/>
    <mergeCell ref="X2:Y7"/>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W21"/>
  <sheetViews>
    <sheetView rightToLeft="1" view="pageBreakPreview" zoomScale="80" zoomScaleNormal="75" zoomScaleSheetLayoutView="80" zoomScalePageLayoutView="0" workbookViewId="0" topLeftCell="A1">
      <selection activeCell="L9" sqref="L9"/>
    </sheetView>
  </sheetViews>
  <sheetFormatPr defaultColWidth="9.140625" defaultRowHeight="12.75"/>
  <cols>
    <col min="1" max="1" width="5.421875" style="41" customWidth="1"/>
    <col min="2" max="2" width="10.57421875" style="41" customWidth="1"/>
    <col min="3" max="3" width="7.00390625" style="41" customWidth="1"/>
    <col min="4" max="4" width="9.28125" style="41" customWidth="1"/>
    <col min="5" max="5" width="7.00390625" style="41" customWidth="1"/>
    <col min="6" max="6" width="8.8515625" style="41" customWidth="1"/>
    <col min="7" max="7" width="7.00390625" style="41" customWidth="1"/>
    <col min="8" max="8" width="8.57421875" style="41" customWidth="1"/>
    <col min="9" max="9" width="7.00390625" style="41" customWidth="1"/>
    <col min="10" max="10" width="8.28125" style="41" customWidth="1"/>
    <col min="11" max="11" width="7.00390625" style="41" customWidth="1"/>
    <col min="12" max="12" width="8.421875" style="41" customWidth="1"/>
    <col min="13" max="13" width="7.00390625" style="41" customWidth="1"/>
    <col min="14" max="14" width="8.140625" style="41" customWidth="1"/>
    <col min="15" max="15" width="7.00390625" style="41" customWidth="1"/>
    <col min="16" max="16" width="8.00390625" style="41" customWidth="1"/>
    <col min="17" max="17" width="7.00390625" style="41" customWidth="1"/>
    <col min="18" max="18" width="7.8515625" style="41" customWidth="1"/>
    <col min="19" max="19" width="7.00390625" style="41" customWidth="1"/>
    <col min="20" max="20" width="8.28125" style="41" customWidth="1"/>
    <col min="21" max="21" width="7.00390625" style="41" customWidth="1"/>
    <col min="22" max="22" width="16.421875" style="41" customWidth="1"/>
    <col min="23" max="23" width="7.140625" style="41" customWidth="1"/>
    <col min="24" max="16384" width="9.140625" style="41" customWidth="1"/>
  </cols>
  <sheetData>
    <row r="1" spans="1:23" ht="74.25" customHeight="1" thickBot="1">
      <c r="A1" s="352" t="s">
        <v>295</v>
      </c>
      <c r="B1" s="352"/>
      <c r="C1" s="20"/>
      <c r="D1" s="4"/>
      <c r="E1" s="4"/>
      <c r="F1" s="4"/>
      <c r="G1" s="4"/>
      <c r="H1" s="4"/>
      <c r="I1" s="4"/>
      <c r="J1" s="4"/>
      <c r="K1" s="4"/>
      <c r="L1" s="4"/>
      <c r="M1" s="4"/>
      <c r="N1" s="4"/>
      <c r="O1" s="4"/>
      <c r="P1" s="4"/>
      <c r="Q1" s="4"/>
      <c r="R1" s="4"/>
      <c r="S1" s="4"/>
      <c r="T1" s="4"/>
      <c r="U1" s="4"/>
      <c r="V1" s="351" t="s">
        <v>502</v>
      </c>
      <c r="W1" s="351"/>
    </row>
    <row r="2" spans="1:23" ht="19.5" customHeight="1" thickTop="1">
      <c r="A2" s="266" t="s">
        <v>129</v>
      </c>
      <c r="B2" s="266"/>
      <c r="C2" s="266" t="s">
        <v>131</v>
      </c>
      <c r="D2" s="266"/>
      <c r="E2" s="266"/>
      <c r="F2" s="266"/>
      <c r="G2" s="266"/>
      <c r="H2" s="266"/>
      <c r="I2" s="266"/>
      <c r="J2" s="266"/>
      <c r="K2" s="266"/>
      <c r="L2" s="266"/>
      <c r="M2" s="266"/>
      <c r="N2" s="266"/>
      <c r="O2" s="266"/>
      <c r="P2" s="266"/>
      <c r="Q2" s="266"/>
      <c r="R2" s="266"/>
      <c r="S2" s="266"/>
      <c r="T2" s="266"/>
      <c r="U2" s="266"/>
      <c r="V2" s="266" t="s">
        <v>95</v>
      </c>
      <c r="W2" s="266"/>
    </row>
    <row r="3" spans="1:23" ht="22.5" customHeight="1">
      <c r="A3" s="267"/>
      <c r="B3" s="267"/>
      <c r="C3" s="267" t="s">
        <v>23</v>
      </c>
      <c r="D3" s="267"/>
      <c r="E3" s="267"/>
      <c r="F3" s="267"/>
      <c r="G3" s="267"/>
      <c r="H3" s="267"/>
      <c r="I3" s="267"/>
      <c r="J3" s="267"/>
      <c r="K3" s="267"/>
      <c r="L3" s="267"/>
      <c r="M3" s="267"/>
      <c r="N3" s="267"/>
      <c r="O3" s="267"/>
      <c r="P3" s="267"/>
      <c r="Q3" s="267"/>
      <c r="R3" s="267"/>
      <c r="S3" s="267"/>
      <c r="T3" s="267"/>
      <c r="U3" s="267"/>
      <c r="V3" s="267"/>
      <c r="W3" s="267"/>
    </row>
    <row r="4" spans="1:23" ht="23.25" customHeight="1">
      <c r="A4" s="267"/>
      <c r="B4" s="267"/>
      <c r="C4" s="264" t="s">
        <v>143</v>
      </c>
      <c r="D4" s="264"/>
      <c r="E4" s="264" t="s">
        <v>144</v>
      </c>
      <c r="F4" s="264"/>
      <c r="G4" s="264" t="s">
        <v>145</v>
      </c>
      <c r="H4" s="264"/>
      <c r="I4" s="264" t="s">
        <v>146</v>
      </c>
      <c r="J4" s="264"/>
      <c r="K4" s="264" t="s">
        <v>147</v>
      </c>
      <c r="L4" s="264"/>
      <c r="M4" s="264" t="s">
        <v>148</v>
      </c>
      <c r="N4" s="264"/>
      <c r="O4" s="264" t="s">
        <v>149</v>
      </c>
      <c r="P4" s="264"/>
      <c r="Q4" s="264" t="s">
        <v>150</v>
      </c>
      <c r="R4" s="264"/>
      <c r="S4" s="330" t="s">
        <v>124</v>
      </c>
      <c r="T4" s="330"/>
      <c r="U4" s="330"/>
      <c r="V4" s="267"/>
      <c r="W4" s="267"/>
    </row>
    <row r="5" spans="1:23" ht="22.5" customHeight="1">
      <c r="A5" s="267"/>
      <c r="B5" s="267"/>
      <c r="C5" s="267" t="s">
        <v>52</v>
      </c>
      <c r="D5" s="267"/>
      <c r="E5" s="267" t="s">
        <v>53</v>
      </c>
      <c r="F5" s="267"/>
      <c r="G5" s="267" t="s">
        <v>54</v>
      </c>
      <c r="H5" s="267"/>
      <c r="I5" s="267" t="s">
        <v>55</v>
      </c>
      <c r="J5" s="267"/>
      <c r="K5" s="267" t="s">
        <v>56</v>
      </c>
      <c r="L5" s="267"/>
      <c r="M5" s="267" t="s">
        <v>57</v>
      </c>
      <c r="N5" s="267"/>
      <c r="O5" s="267" t="s">
        <v>58</v>
      </c>
      <c r="P5" s="267"/>
      <c r="Q5" s="267" t="s">
        <v>59</v>
      </c>
      <c r="R5" s="267"/>
      <c r="S5" s="267" t="s">
        <v>238</v>
      </c>
      <c r="T5" s="267"/>
      <c r="U5" s="267"/>
      <c r="V5" s="267"/>
      <c r="W5" s="267"/>
    </row>
    <row r="6" spans="1:23" ht="22.5" customHeight="1">
      <c r="A6" s="267"/>
      <c r="B6" s="267"/>
      <c r="C6" s="1" t="s">
        <v>135</v>
      </c>
      <c r="D6" s="1" t="s">
        <v>136</v>
      </c>
      <c r="E6" s="1" t="s">
        <v>135</v>
      </c>
      <c r="F6" s="1" t="s">
        <v>136</v>
      </c>
      <c r="G6" s="1" t="s">
        <v>135</v>
      </c>
      <c r="H6" s="1" t="s">
        <v>136</v>
      </c>
      <c r="I6" s="1" t="s">
        <v>135</v>
      </c>
      <c r="J6" s="1" t="s">
        <v>136</v>
      </c>
      <c r="K6" s="1" t="s">
        <v>135</v>
      </c>
      <c r="L6" s="1" t="s">
        <v>136</v>
      </c>
      <c r="M6" s="1" t="s">
        <v>135</v>
      </c>
      <c r="N6" s="1" t="s">
        <v>136</v>
      </c>
      <c r="O6" s="1" t="s">
        <v>135</v>
      </c>
      <c r="P6" s="1" t="s">
        <v>136</v>
      </c>
      <c r="Q6" s="1" t="s">
        <v>135</v>
      </c>
      <c r="R6" s="1" t="s">
        <v>136</v>
      </c>
      <c r="S6" s="1" t="s">
        <v>135</v>
      </c>
      <c r="T6" s="1" t="s">
        <v>136</v>
      </c>
      <c r="U6" s="47" t="s">
        <v>138</v>
      </c>
      <c r="V6" s="267"/>
      <c r="W6" s="267"/>
    </row>
    <row r="7" spans="1:23" ht="27.75" customHeight="1" thickBot="1">
      <c r="A7" s="268"/>
      <c r="B7" s="268"/>
      <c r="C7" s="38" t="s">
        <v>240</v>
      </c>
      <c r="D7" s="38" t="s">
        <v>241</v>
      </c>
      <c r="E7" s="38" t="s">
        <v>240</v>
      </c>
      <c r="F7" s="38" t="s">
        <v>241</v>
      </c>
      <c r="G7" s="38" t="s">
        <v>240</v>
      </c>
      <c r="H7" s="38" t="s">
        <v>241</v>
      </c>
      <c r="I7" s="38" t="s">
        <v>240</v>
      </c>
      <c r="J7" s="38" t="s">
        <v>241</v>
      </c>
      <c r="K7" s="38" t="s">
        <v>240</v>
      </c>
      <c r="L7" s="38" t="s">
        <v>241</v>
      </c>
      <c r="M7" s="38" t="s">
        <v>240</v>
      </c>
      <c r="N7" s="38" t="s">
        <v>241</v>
      </c>
      <c r="O7" s="38" t="s">
        <v>240</v>
      </c>
      <c r="P7" s="38" t="s">
        <v>241</v>
      </c>
      <c r="Q7" s="38" t="s">
        <v>240</v>
      </c>
      <c r="R7" s="38" t="s">
        <v>241</v>
      </c>
      <c r="S7" s="38" t="s">
        <v>240</v>
      </c>
      <c r="T7" s="38" t="s">
        <v>241</v>
      </c>
      <c r="U7" s="38" t="s">
        <v>238</v>
      </c>
      <c r="V7" s="268"/>
      <c r="W7" s="268"/>
    </row>
    <row r="8" spans="1:23" ht="27" customHeight="1">
      <c r="A8" s="332" t="s">
        <v>258</v>
      </c>
      <c r="B8" s="332"/>
      <c r="C8" s="49">
        <v>35</v>
      </c>
      <c r="D8" s="49">
        <v>89</v>
      </c>
      <c r="E8" s="49">
        <v>38</v>
      </c>
      <c r="F8" s="49">
        <v>48</v>
      </c>
      <c r="G8" s="49">
        <v>45</v>
      </c>
      <c r="H8" s="49">
        <v>33</v>
      </c>
      <c r="I8" s="49">
        <v>51</v>
      </c>
      <c r="J8" s="49">
        <v>30</v>
      </c>
      <c r="K8" s="49">
        <v>29</v>
      </c>
      <c r="L8" s="49">
        <v>31</v>
      </c>
      <c r="M8" s="49">
        <v>15</v>
      </c>
      <c r="N8" s="49">
        <v>12</v>
      </c>
      <c r="O8" s="49">
        <v>0</v>
      </c>
      <c r="P8" s="49">
        <v>3</v>
      </c>
      <c r="Q8" s="49">
        <v>0</v>
      </c>
      <c r="R8" s="49">
        <v>0</v>
      </c>
      <c r="S8" s="49">
        <f>C8+E8+G8+I8+K8+M8</f>
        <v>213</v>
      </c>
      <c r="T8" s="49">
        <f>P8+N8+L8+J8+H8+F8+D8</f>
        <v>246</v>
      </c>
      <c r="U8" s="49">
        <f>T8+S8</f>
        <v>459</v>
      </c>
      <c r="V8" s="291" t="s">
        <v>259</v>
      </c>
      <c r="W8" s="291"/>
    </row>
    <row r="9" spans="1:23" ht="27" customHeight="1">
      <c r="A9" s="280" t="s">
        <v>114</v>
      </c>
      <c r="B9" s="280"/>
      <c r="C9" s="50">
        <v>6</v>
      </c>
      <c r="D9" s="50">
        <v>0</v>
      </c>
      <c r="E9" s="50">
        <v>13</v>
      </c>
      <c r="F9" s="50">
        <v>0</v>
      </c>
      <c r="G9" s="50">
        <v>12</v>
      </c>
      <c r="H9" s="50">
        <v>0</v>
      </c>
      <c r="I9" s="50">
        <v>12</v>
      </c>
      <c r="J9" s="50">
        <v>0</v>
      </c>
      <c r="K9" s="50">
        <v>2</v>
      </c>
      <c r="L9" s="50">
        <v>0</v>
      </c>
      <c r="M9" s="50">
        <v>4</v>
      </c>
      <c r="N9" s="50">
        <v>0</v>
      </c>
      <c r="O9" s="50">
        <v>2</v>
      </c>
      <c r="P9" s="50">
        <v>0</v>
      </c>
      <c r="Q9" s="50">
        <v>0</v>
      </c>
      <c r="R9" s="50">
        <v>0</v>
      </c>
      <c r="S9" s="50">
        <f>C9+E9+G9+I9+K9+M9+O9</f>
        <v>51</v>
      </c>
      <c r="T9" s="50">
        <v>0</v>
      </c>
      <c r="U9" s="50">
        <f aca="true" t="shared" si="0" ref="U9:U20">T9+S9</f>
        <v>51</v>
      </c>
      <c r="V9" s="43"/>
      <c r="W9" s="10" t="s">
        <v>12</v>
      </c>
    </row>
    <row r="10" spans="1:23" ht="27" customHeight="1">
      <c r="A10" s="280" t="s">
        <v>115</v>
      </c>
      <c r="B10" s="280"/>
      <c r="C10" s="50">
        <v>23</v>
      </c>
      <c r="D10" s="50">
        <v>0</v>
      </c>
      <c r="E10" s="50">
        <v>7</v>
      </c>
      <c r="F10" s="50">
        <v>2</v>
      </c>
      <c r="G10" s="50">
        <v>6</v>
      </c>
      <c r="H10" s="50">
        <v>2</v>
      </c>
      <c r="I10" s="50">
        <v>2</v>
      </c>
      <c r="J10" s="50">
        <v>1</v>
      </c>
      <c r="K10" s="50">
        <v>10</v>
      </c>
      <c r="L10" s="50">
        <v>0</v>
      </c>
      <c r="M10" s="50">
        <v>2</v>
      </c>
      <c r="N10" s="50">
        <v>0</v>
      </c>
      <c r="O10" s="50">
        <v>10</v>
      </c>
      <c r="P10" s="50">
        <v>0</v>
      </c>
      <c r="Q10" s="50">
        <v>0</v>
      </c>
      <c r="R10" s="50">
        <v>0</v>
      </c>
      <c r="S10" s="50">
        <f>C10+E10+G10+I10+K10+M10+O10</f>
        <v>60</v>
      </c>
      <c r="T10" s="50">
        <f>F10+H10+J10</f>
        <v>5</v>
      </c>
      <c r="U10" s="50">
        <f t="shared" si="0"/>
        <v>65</v>
      </c>
      <c r="V10" s="43"/>
      <c r="W10" s="10" t="s">
        <v>8</v>
      </c>
    </row>
    <row r="11" spans="1:23" ht="27" customHeight="1">
      <c r="A11" s="280" t="s">
        <v>116</v>
      </c>
      <c r="B11" s="280"/>
      <c r="C11" s="216">
        <v>7</v>
      </c>
      <c r="D11" s="50">
        <v>27</v>
      </c>
      <c r="E11" s="50">
        <v>13</v>
      </c>
      <c r="F11" s="50">
        <v>22</v>
      </c>
      <c r="G11" s="50">
        <v>14</v>
      </c>
      <c r="H11" s="50">
        <v>13</v>
      </c>
      <c r="I11" s="50">
        <v>14</v>
      </c>
      <c r="J11" s="50">
        <v>12</v>
      </c>
      <c r="K11" s="50">
        <v>1</v>
      </c>
      <c r="L11" s="50">
        <v>8</v>
      </c>
      <c r="M11" s="50">
        <v>0</v>
      </c>
      <c r="N11" s="50">
        <v>6</v>
      </c>
      <c r="O11" s="50">
        <v>0</v>
      </c>
      <c r="P11" s="50">
        <v>0</v>
      </c>
      <c r="Q11" s="50">
        <v>0</v>
      </c>
      <c r="R11" s="50">
        <v>0</v>
      </c>
      <c r="S11" s="50">
        <f>C11+E11+G11+I11+K11+M11+O11</f>
        <v>49</v>
      </c>
      <c r="T11" s="50">
        <f>D11+F11+H11+J11+L11+N11</f>
        <v>88</v>
      </c>
      <c r="U11" s="50">
        <f t="shared" si="0"/>
        <v>137</v>
      </c>
      <c r="V11" s="43"/>
      <c r="W11" s="10" t="s">
        <v>11</v>
      </c>
    </row>
    <row r="12" spans="1:23" ht="27" customHeight="1">
      <c r="A12" s="283" t="s">
        <v>117</v>
      </c>
      <c r="B12" s="57" t="s">
        <v>118</v>
      </c>
      <c r="C12" s="50">
        <v>0</v>
      </c>
      <c r="D12" s="50">
        <v>0</v>
      </c>
      <c r="E12" s="50">
        <v>0</v>
      </c>
      <c r="F12" s="50">
        <v>0</v>
      </c>
      <c r="G12" s="50">
        <v>2</v>
      </c>
      <c r="H12" s="50">
        <v>0</v>
      </c>
      <c r="I12" s="50">
        <v>2</v>
      </c>
      <c r="J12" s="50">
        <v>1</v>
      </c>
      <c r="K12" s="50">
        <v>5</v>
      </c>
      <c r="L12" s="50">
        <v>0</v>
      </c>
      <c r="M12" s="50">
        <v>4</v>
      </c>
      <c r="N12" s="50">
        <v>0</v>
      </c>
      <c r="O12" s="50">
        <v>5</v>
      </c>
      <c r="P12" s="50">
        <v>1</v>
      </c>
      <c r="Q12" s="50">
        <v>96</v>
      </c>
      <c r="R12" s="50">
        <v>4</v>
      </c>
      <c r="S12" s="50">
        <v>114</v>
      </c>
      <c r="T12" s="50">
        <v>6</v>
      </c>
      <c r="U12" s="50">
        <f t="shared" si="0"/>
        <v>120</v>
      </c>
      <c r="V12" s="74" t="s">
        <v>277</v>
      </c>
      <c r="W12" s="315" t="s">
        <v>4</v>
      </c>
    </row>
    <row r="13" spans="1:23" ht="27" customHeight="1">
      <c r="A13" s="284"/>
      <c r="B13" s="57" t="s">
        <v>119</v>
      </c>
      <c r="C13" s="50">
        <v>33</v>
      </c>
      <c r="D13" s="50">
        <v>0</v>
      </c>
      <c r="E13" s="50">
        <v>29</v>
      </c>
      <c r="F13" s="50">
        <v>15</v>
      </c>
      <c r="G13" s="50">
        <v>24</v>
      </c>
      <c r="H13" s="50">
        <v>11</v>
      </c>
      <c r="I13" s="50">
        <v>11</v>
      </c>
      <c r="J13" s="50">
        <v>8</v>
      </c>
      <c r="K13" s="50">
        <v>10</v>
      </c>
      <c r="L13" s="50">
        <v>8</v>
      </c>
      <c r="M13" s="50">
        <v>10</v>
      </c>
      <c r="N13" s="50">
        <v>8</v>
      </c>
      <c r="O13" s="50">
        <v>60</v>
      </c>
      <c r="P13" s="50">
        <v>15</v>
      </c>
      <c r="Q13" s="50">
        <v>46</v>
      </c>
      <c r="R13" s="50">
        <v>8</v>
      </c>
      <c r="S13" s="50">
        <v>223</v>
      </c>
      <c r="T13" s="50">
        <v>156</v>
      </c>
      <c r="U13" s="50">
        <f t="shared" si="0"/>
        <v>379</v>
      </c>
      <c r="V13" s="54" t="s">
        <v>9</v>
      </c>
      <c r="W13" s="316"/>
    </row>
    <row r="14" spans="1:23" ht="27" customHeight="1">
      <c r="A14" s="285"/>
      <c r="B14" s="57" t="s">
        <v>120</v>
      </c>
      <c r="C14" s="50">
        <v>20</v>
      </c>
      <c r="D14" s="50">
        <v>83</v>
      </c>
      <c r="E14" s="50">
        <v>11</v>
      </c>
      <c r="F14" s="50">
        <v>0</v>
      </c>
      <c r="G14" s="50">
        <v>11</v>
      </c>
      <c r="H14" s="50">
        <v>0</v>
      </c>
      <c r="I14" s="50">
        <v>6</v>
      </c>
      <c r="J14" s="50">
        <v>0</v>
      </c>
      <c r="K14" s="50">
        <v>5</v>
      </c>
      <c r="L14" s="50">
        <v>0</v>
      </c>
      <c r="M14" s="50">
        <v>0</v>
      </c>
      <c r="N14" s="50">
        <v>0</v>
      </c>
      <c r="O14" s="50">
        <v>0</v>
      </c>
      <c r="P14" s="50">
        <v>0</v>
      </c>
      <c r="Q14" s="50">
        <v>0</v>
      </c>
      <c r="R14" s="50">
        <v>0</v>
      </c>
      <c r="S14" s="50">
        <v>53</v>
      </c>
      <c r="T14" s="50">
        <v>0</v>
      </c>
      <c r="U14" s="50">
        <f t="shared" si="0"/>
        <v>53</v>
      </c>
      <c r="V14" s="54" t="s">
        <v>10</v>
      </c>
      <c r="W14" s="317"/>
    </row>
    <row r="15" spans="1:23" ht="27" customHeight="1">
      <c r="A15" s="280" t="s">
        <v>237</v>
      </c>
      <c r="B15" s="280"/>
      <c r="C15" s="50">
        <v>19</v>
      </c>
      <c r="D15" s="50">
        <v>0</v>
      </c>
      <c r="E15" s="50">
        <v>16</v>
      </c>
      <c r="F15" s="50">
        <v>0</v>
      </c>
      <c r="G15" s="50">
        <v>0</v>
      </c>
      <c r="H15" s="50">
        <v>0</v>
      </c>
      <c r="I15" s="50">
        <v>0</v>
      </c>
      <c r="J15" s="50">
        <v>0</v>
      </c>
      <c r="K15" s="50">
        <v>0</v>
      </c>
      <c r="L15" s="50">
        <v>0</v>
      </c>
      <c r="M15" s="50">
        <v>0</v>
      </c>
      <c r="N15" s="50">
        <v>0</v>
      </c>
      <c r="O15" s="50">
        <v>0</v>
      </c>
      <c r="P15" s="50">
        <v>0</v>
      </c>
      <c r="Q15" s="50">
        <v>0</v>
      </c>
      <c r="R15" s="50">
        <v>0</v>
      </c>
      <c r="S15" s="50">
        <v>35</v>
      </c>
      <c r="T15" s="50">
        <v>0</v>
      </c>
      <c r="U15" s="50">
        <f t="shared" si="0"/>
        <v>35</v>
      </c>
      <c r="V15" s="22"/>
      <c r="W15" s="27" t="s">
        <v>276</v>
      </c>
    </row>
    <row r="16" spans="1:23" ht="27" customHeight="1">
      <c r="A16" s="280" t="s">
        <v>256</v>
      </c>
      <c r="B16" s="280"/>
      <c r="C16" s="50">
        <v>3</v>
      </c>
      <c r="D16" s="50">
        <v>0</v>
      </c>
      <c r="E16" s="50">
        <v>29</v>
      </c>
      <c r="F16" s="50">
        <v>30</v>
      </c>
      <c r="G16" s="50">
        <v>24</v>
      </c>
      <c r="H16" s="50">
        <v>18</v>
      </c>
      <c r="I16" s="50">
        <v>18</v>
      </c>
      <c r="J16" s="50">
        <v>11</v>
      </c>
      <c r="K16" s="50">
        <v>1</v>
      </c>
      <c r="L16" s="50">
        <v>6</v>
      </c>
      <c r="M16" s="50">
        <v>0</v>
      </c>
      <c r="N16" s="50">
        <v>0</v>
      </c>
      <c r="O16" s="50">
        <v>0</v>
      </c>
      <c r="P16" s="50">
        <v>0</v>
      </c>
      <c r="Q16" s="50">
        <v>0</v>
      </c>
      <c r="R16" s="50">
        <v>0</v>
      </c>
      <c r="S16" s="50">
        <v>75</v>
      </c>
      <c r="T16" s="50">
        <v>65</v>
      </c>
      <c r="U16" s="50">
        <f t="shared" si="0"/>
        <v>140</v>
      </c>
      <c r="V16" s="43"/>
      <c r="W16" s="10" t="s">
        <v>5</v>
      </c>
    </row>
    <row r="17" spans="1:23" ht="27" customHeight="1">
      <c r="A17" s="280" t="s">
        <v>376</v>
      </c>
      <c r="B17" s="280"/>
      <c r="C17" s="50">
        <v>20</v>
      </c>
      <c r="D17" s="50">
        <v>0</v>
      </c>
      <c r="E17" s="50">
        <v>10</v>
      </c>
      <c r="F17" s="50">
        <v>17</v>
      </c>
      <c r="G17" s="50">
        <v>20</v>
      </c>
      <c r="H17" s="50">
        <v>22</v>
      </c>
      <c r="I17" s="50">
        <v>4</v>
      </c>
      <c r="J17" s="50">
        <v>8</v>
      </c>
      <c r="K17" s="50">
        <v>0</v>
      </c>
      <c r="L17" s="50">
        <v>10</v>
      </c>
      <c r="M17" s="50">
        <v>0</v>
      </c>
      <c r="N17" s="50">
        <v>4</v>
      </c>
      <c r="O17" s="50">
        <v>0</v>
      </c>
      <c r="P17" s="50">
        <v>10</v>
      </c>
      <c r="Q17" s="50">
        <v>0</v>
      </c>
      <c r="R17" s="50">
        <v>1</v>
      </c>
      <c r="S17" s="50">
        <v>54</v>
      </c>
      <c r="T17" s="50">
        <v>72</v>
      </c>
      <c r="U17" s="50">
        <f t="shared" si="0"/>
        <v>126</v>
      </c>
      <c r="V17" s="43"/>
      <c r="W17" s="10" t="s">
        <v>6</v>
      </c>
    </row>
    <row r="18" spans="1:23" ht="27" customHeight="1">
      <c r="A18" s="280" t="s">
        <v>121</v>
      </c>
      <c r="B18" s="280"/>
      <c r="C18" s="50">
        <v>0</v>
      </c>
      <c r="D18" s="50">
        <v>0</v>
      </c>
      <c r="E18" s="50">
        <v>29</v>
      </c>
      <c r="F18" s="50">
        <v>30</v>
      </c>
      <c r="G18" s="50">
        <v>14</v>
      </c>
      <c r="H18" s="50">
        <v>10</v>
      </c>
      <c r="I18" s="50">
        <v>7</v>
      </c>
      <c r="J18" s="50">
        <v>0</v>
      </c>
      <c r="K18" s="50">
        <v>7</v>
      </c>
      <c r="L18" s="50">
        <v>0</v>
      </c>
      <c r="M18" s="50">
        <v>0</v>
      </c>
      <c r="N18" s="50">
        <v>0</v>
      </c>
      <c r="O18" s="50">
        <v>0</v>
      </c>
      <c r="P18" s="50">
        <v>0</v>
      </c>
      <c r="Q18" s="50">
        <v>0</v>
      </c>
      <c r="R18" s="50">
        <v>0</v>
      </c>
      <c r="S18" s="50">
        <v>57</v>
      </c>
      <c r="T18" s="50">
        <v>40</v>
      </c>
      <c r="U18" s="50">
        <f t="shared" si="0"/>
        <v>97</v>
      </c>
      <c r="V18" s="43"/>
      <c r="W18" s="10" t="s">
        <v>13</v>
      </c>
    </row>
    <row r="19" spans="1:23" ht="27" customHeight="1">
      <c r="A19" s="280" t="s">
        <v>122</v>
      </c>
      <c r="B19" s="280"/>
      <c r="C19" s="50">
        <v>0</v>
      </c>
      <c r="D19" s="50">
        <v>0</v>
      </c>
      <c r="E19" s="50">
        <v>0</v>
      </c>
      <c r="F19" s="50">
        <v>0</v>
      </c>
      <c r="G19" s="50">
        <v>29</v>
      </c>
      <c r="H19" s="50">
        <v>0</v>
      </c>
      <c r="I19" s="50">
        <v>12</v>
      </c>
      <c r="J19" s="50">
        <v>0</v>
      </c>
      <c r="K19" s="50">
        <v>19</v>
      </c>
      <c r="L19" s="50">
        <v>0</v>
      </c>
      <c r="M19" s="50">
        <v>11</v>
      </c>
      <c r="N19" s="50">
        <v>0</v>
      </c>
      <c r="O19" s="50">
        <v>0</v>
      </c>
      <c r="P19" s="50">
        <v>0</v>
      </c>
      <c r="Q19" s="50">
        <v>0</v>
      </c>
      <c r="R19" s="50">
        <v>0</v>
      </c>
      <c r="S19" s="50">
        <v>71</v>
      </c>
      <c r="T19" s="50">
        <v>0</v>
      </c>
      <c r="U19" s="50">
        <f t="shared" si="0"/>
        <v>71</v>
      </c>
      <c r="V19" s="43"/>
      <c r="W19" s="10" t="s">
        <v>14</v>
      </c>
    </row>
    <row r="20" spans="1:23" ht="27" customHeight="1" thickBot="1">
      <c r="A20" s="354" t="s">
        <v>123</v>
      </c>
      <c r="B20" s="354"/>
      <c r="C20" s="39">
        <v>0</v>
      </c>
      <c r="D20" s="39">
        <v>18</v>
      </c>
      <c r="E20" s="39">
        <v>4</v>
      </c>
      <c r="F20" s="39">
        <v>15</v>
      </c>
      <c r="G20" s="39">
        <v>8</v>
      </c>
      <c r="H20" s="39">
        <v>10</v>
      </c>
      <c r="I20" s="39">
        <v>24</v>
      </c>
      <c r="J20" s="39">
        <v>15</v>
      </c>
      <c r="K20" s="39">
        <v>22</v>
      </c>
      <c r="L20" s="39">
        <v>4</v>
      </c>
      <c r="M20" s="39">
        <v>0</v>
      </c>
      <c r="N20" s="39">
        <v>1</v>
      </c>
      <c r="O20" s="39">
        <v>0</v>
      </c>
      <c r="P20" s="39">
        <v>1</v>
      </c>
      <c r="Q20" s="39">
        <v>0</v>
      </c>
      <c r="R20" s="39">
        <v>0</v>
      </c>
      <c r="S20" s="39">
        <v>58</v>
      </c>
      <c r="T20" s="39">
        <v>64</v>
      </c>
      <c r="U20" s="39">
        <f t="shared" si="0"/>
        <v>122</v>
      </c>
      <c r="V20" s="150"/>
      <c r="W20" s="136" t="s">
        <v>7</v>
      </c>
    </row>
    <row r="21" spans="1:23" ht="27" customHeight="1" thickBot="1">
      <c r="A21" s="355" t="s">
        <v>124</v>
      </c>
      <c r="B21" s="355"/>
      <c r="C21" s="62">
        <f aca="true" t="shared" si="1" ref="C21:I21">SUM(C8:C20)</f>
        <v>166</v>
      </c>
      <c r="D21" s="62">
        <f t="shared" si="1"/>
        <v>217</v>
      </c>
      <c r="E21" s="62">
        <f t="shared" si="1"/>
        <v>199</v>
      </c>
      <c r="F21" s="62">
        <f t="shared" si="1"/>
        <v>179</v>
      </c>
      <c r="G21" s="62">
        <f t="shared" si="1"/>
        <v>209</v>
      </c>
      <c r="H21" s="62">
        <f t="shared" si="1"/>
        <v>119</v>
      </c>
      <c r="I21" s="62">
        <f t="shared" si="1"/>
        <v>163</v>
      </c>
      <c r="J21" s="62">
        <f aca="true" t="shared" si="2" ref="J21:U21">SUM(J8:J20)</f>
        <v>86</v>
      </c>
      <c r="K21" s="62">
        <f t="shared" si="2"/>
        <v>111</v>
      </c>
      <c r="L21" s="62">
        <f t="shared" si="2"/>
        <v>67</v>
      </c>
      <c r="M21" s="62">
        <f t="shared" si="2"/>
        <v>46</v>
      </c>
      <c r="N21" s="62">
        <f t="shared" si="2"/>
        <v>31</v>
      </c>
      <c r="O21" s="62">
        <f t="shared" si="2"/>
        <v>77</v>
      </c>
      <c r="P21" s="62">
        <f t="shared" si="2"/>
        <v>30</v>
      </c>
      <c r="Q21" s="62">
        <f t="shared" si="2"/>
        <v>142</v>
      </c>
      <c r="R21" s="62">
        <f t="shared" si="2"/>
        <v>13</v>
      </c>
      <c r="S21" s="62">
        <f t="shared" si="2"/>
        <v>1113</v>
      </c>
      <c r="T21" s="62">
        <f t="shared" si="2"/>
        <v>742</v>
      </c>
      <c r="U21" s="62">
        <f t="shared" si="2"/>
        <v>1855</v>
      </c>
      <c r="V21" s="353" t="s">
        <v>244</v>
      </c>
      <c r="W21" s="353"/>
    </row>
    <row r="22" ht="13.5" thickTop="1"/>
  </sheetData>
  <sheetProtection/>
  <mergeCells count="39">
    <mergeCell ref="A17:B17"/>
    <mergeCell ref="V21:W21"/>
    <mergeCell ref="A18:B18"/>
    <mergeCell ref="A19:B19"/>
    <mergeCell ref="A20:B20"/>
    <mergeCell ref="A21:B21"/>
    <mergeCell ref="Q5:R5"/>
    <mergeCell ref="K5:L5"/>
    <mergeCell ref="A9:B9"/>
    <mergeCell ref="A10:B10"/>
    <mergeCell ref="A11:B11"/>
    <mergeCell ref="A15:B15"/>
    <mergeCell ref="I5:J5"/>
    <mergeCell ref="A16:B16"/>
    <mergeCell ref="A1:B1"/>
    <mergeCell ref="G4:H4"/>
    <mergeCell ref="G5:H5"/>
    <mergeCell ref="C5:D5"/>
    <mergeCell ref="E5:F5"/>
    <mergeCell ref="V2:W7"/>
    <mergeCell ref="C3:U3"/>
    <mergeCell ref="E4:F4"/>
    <mergeCell ref="O4:P4"/>
    <mergeCell ref="A2:B7"/>
    <mergeCell ref="C2:U2"/>
    <mergeCell ref="S5:U5"/>
    <mergeCell ref="S4:U4"/>
    <mergeCell ref="M5:N5"/>
    <mergeCell ref="Q4:R4"/>
    <mergeCell ref="V1:W1"/>
    <mergeCell ref="A8:B8"/>
    <mergeCell ref="V8:W8"/>
    <mergeCell ref="A12:A14"/>
    <mergeCell ref="C4:D4"/>
    <mergeCell ref="I4:J4"/>
    <mergeCell ref="O5:P5"/>
    <mergeCell ref="W12:W14"/>
    <mergeCell ref="K4:L4"/>
    <mergeCell ref="M4:N4"/>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0" r:id="rId1"/>
  <rowBreaks count="1" manualBreakCount="1">
    <brk id="22" max="255" man="1"/>
  </rowBreaks>
</worksheet>
</file>

<file path=xl/worksheets/sheet13.xml><?xml version="1.0" encoding="utf-8"?>
<worksheet xmlns="http://schemas.openxmlformats.org/spreadsheetml/2006/main" xmlns:r="http://schemas.openxmlformats.org/officeDocument/2006/relationships">
  <sheetPr>
    <tabColor theme="9" tint="-0.24997000396251678"/>
  </sheetPr>
  <dimension ref="A1:AD21"/>
  <sheetViews>
    <sheetView rightToLeft="1" view="pageBreakPreview" zoomScale="80" zoomScaleSheetLayoutView="80" zoomScalePageLayoutView="0" workbookViewId="0" topLeftCell="A2">
      <selection activeCell="C3" sqref="C3:S3"/>
    </sheetView>
  </sheetViews>
  <sheetFormatPr defaultColWidth="9.140625" defaultRowHeight="12.75"/>
  <cols>
    <col min="1" max="1" width="5.140625" style="41" customWidth="1"/>
    <col min="2" max="2" width="10.00390625" style="41" customWidth="1"/>
    <col min="3" max="3" width="7.00390625" style="41" customWidth="1"/>
    <col min="4" max="4" width="8.28125" style="41" customWidth="1"/>
    <col min="5" max="5" width="7.57421875" style="41" customWidth="1"/>
    <col min="6" max="6" width="8.8515625" style="41" customWidth="1"/>
    <col min="7" max="7" width="7.57421875" style="41" customWidth="1"/>
    <col min="8" max="8" width="8.28125" style="41" customWidth="1"/>
    <col min="9" max="9" width="7.57421875" style="41" customWidth="1"/>
    <col min="10" max="10" width="8.7109375" style="41" customWidth="1"/>
    <col min="11" max="11" width="7.57421875" style="41" customWidth="1"/>
    <col min="12" max="12" width="8.8515625" style="41" customWidth="1"/>
    <col min="13" max="13" width="7.57421875" style="41" customWidth="1"/>
    <col min="14" max="14" width="8.57421875" style="41" customWidth="1"/>
    <col min="15" max="15" width="7.57421875" style="41" customWidth="1"/>
    <col min="16" max="16" width="8.28125" style="41" customWidth="1"/>
    <col min="17" max="17" width="7.57421875" style="41" customWidth="1"/>
    <col min="18" max="18" width="8.57421875" style="41" customWidth="1"/>
    <col min="19" max="19" width="7.57421875" style="41" customWidth="1"/>
    <col min="20" max="20" width="16.7109375" style="41" customWidth="1"/>
    <col min="21" max="21" width="7.57421875" style="41" customWidth="1"/>
    <col min="22" max="22" width="6.421875" style="41" customWidth="1"/>
    <col min="23" max="23" width="1.7109375" style="41" customWidth="1"/>
    <col min="24" max="24" width="5.421875" style="41" customWidth="1"/>
    <col min="25" max="25" width="4.8515625" style="41" customWidth="1"/>
    <col min="26" max="26" width="8.421875" style="41" customWidth="1"/>
    <col min="27" max="27" width="1.57421875" style="41" customWidth="1"/>
    <col min="28" max="16384" width="9.140625" style="41" customWidth="1"/>
  </cols>
  <sheetData>
    <row r="1" spans="1:30" ht="33.75" customHeight="1" thickBot="1">
      <c r="A1" s="340" t="s">
        <v>295</v>
      </c>
      <c r="B1" s="340"/>
      <c r="C1" s="77"/>
      <c r="D1" s="24"/>
      <c r="E1" s="24"/>
      <c r="F1" s="24"/>
      <c r="G1" s="24"/>
      <c r="H1" s="24"/>
      <c r="I1" s="24"/>
      <c r="J1" s="24"/>
      <c r="K1" s="24"/>
      <c r="L1" s="24"/>
      <c r="M1" s="24"/>
      <c r="N1" s="24"/>
      <c r="O1" s="24"/>
      <c r="P1" s="24"/>
      <c r="Q1" s="24"/>
      <c r="R1" s="24"/>
      <c r="S1" s="24"/>
      <c r="T1" s="308" t="s">
        <v>503</v>
      </c>
      <c r="U1" s="308"/>
      <c r="V1" s="24"/>
      <c r="W1" s="24"/>
      <c r="X1" s="24"/>
      <c r="Y1" s="24"/>
      <c r="Z1" s="24"/>
      <c r="AA1" s="24"/>
      <c r="AB1" s="24"/>
      <c r="AC1" s="24"/>
      <c r="AD1" s="24"/>
    </row>
    <row r="2" spans="1:21" ht="24" customHeight="1" thickTop="1">
      <c r="A2" s="266" t="s">
        <v>129</v>
      </c>
      <c r="B2" s="266"/>
      <c r="C2" s="266" t="s">
        <v>132</v>
      </c>
      <c r="D2" s="266"/>
      <c r="E2" s="266"/>
      <c r="F2" s="266"/>
      <c r="G2" s="266"/>
      <c r="H2" s="266"/>
      <c r="I2" s="266"/>
      <c r="J2" s="266"/>
      <c r="K2" s="266"/>
      <c r="L2" s="266"/>
      <c r="M2" s="266"/>
      <c r="N2" s="266"/>
      <c r="O2" s="266"/>
      <c r="P2" s="266"/>
      <c r="Q2" s="266"/>
      <c r="R2" s="266"/>
      <c r="S2" s="266"/>
      <c r="T2" s="266" t="s">
        <v>95</v>
      </c>
      <c r="U2" s="266"/>
    </row>
    <row r="3" spans="1:21" ht="25.5" customHeight="1">
      <c r="A3" s="267"/>
      <c r="B3" s="267"/>
      <c r="C3" s="267" t="s">
        <v>37</v>
      </c>
      <c r="D3" s="267"/>
      <c r="E3" s="267"/>
      <c r="F3" s="267"/>
      <c r="G3" s="267"/>
      <c r="H3" s="267"/>
      <c r="I3" s="267"/>
      <c r="J3" s="267"/>
      <c r="K3" s="267"/>
      <c r="L3" s="267"/>
      <c r="M3" s="267"/>
      <c r="N3" s="267"/>
      <c r="O3" s="267"/>
      <c r="P3" s="267"/>
      <c r="Q3" s="267"/>
      <c r="R3" s="267"/>
      <c r="S3" s="267"/>
      <c r="T3" s="267"/>
      <c r="U3" s="267"/>
    </row>
    <row r="4" spans="1:21" ht="27" customHeight="1">
      <c r="A4" s="267"/>
      <c r="B4" s="267"/>
      <c r="C4" s="264" t="s">
        <v>144</v>
      </c>
      <c r="D4" s="264"/>
      <c r="E4" s="264" t="s">
        <v>145</v>
      </c>
      <c r="F4" s="264"/>
      <c r="G4" s="264" t="s">
        <v>146</v>
      </c>
      <c r="H4" s="264"/>
      <c r="I4" s="264" t="s">
        <v>147</v>
      </c>
      <c r="J4" s="264"/>
      <c r="K4" s="264" t="s">
        <v>148</v>
      </c>
      <c r="L4" s="264"/>
      <c r="M4" s="264" t="s">
        <v>149</v>
      </c>
      <c r="N4" s="264"/>
      <c r="O4" s="264" t="s">
        <v>150</v>
      </c>
      <c r="P4" s="264"/>
      <c r="Q4" s="330" t="s">
        <v>124</v>
      </c>
      <c r="R4" s="330"/>
      <c r="S4" s="330"/>
      <c r="T4" s="267"/>
      <c r="U4" s="267"/>
    </row>
    <row r="5" spans="1:21" ht="22.5" customHeight="1">
      <c r="A5" s="267"/>
      <c r="B5" s="267"/>
      <c r="C5" s="267" t="s">
        <v>53</v>
      </c>
      <c r="D5" s="267"/>
      <c r="E5" s="267" t="s">
        <v>54</v>
      </c>
      <c r="F5" s="267"/>
      <c r="G5" s="267" t="s">
        <v>55</v>
      </c>
      <c r="H5" s="267"/>
      <c r="I5" s="267" t="s">
        <v>56</v>
      </c>
      <c r="J5" s="267"/>
      <c r="K5" s="267" t="s">
        <v>57</v>
      </c>
      <c r="L5" s="267"/>
      <c r="M5" s="267" t="s">
        <v>58</v>
      </c>
      <c r="N5" s="267"/>
      <c r="O5" s="267" t="s">
        <v>59</v>
      </c>
      <c r="P5" s="267"/>
      <c r="Q5" s="267" t="s">
        <v>238</v>
      </c>
      <c r="R5" s="267"/>
      <c r="S5" s="267"/>
      <c r="T5" s="267"/>
      <c r="U5" s="267"/>
    </row>
    <row r="6" spans="1:21" ht="21" customHeight="1">
      <c r="A6" s="267"/>
      <c r="B6" s="267"/>
      <c r="C6" s="1" t="s">
        <v>135</v>
      </c>
      <c r="D6" s="1" t="s">
        <v>136</v>
      </c>
      <c r="E6" s="1" t="s">
        <v>135</v>
      </c>
      <c r="F6" s="1" t="s">
        <v>136</v>
      </c>
      <c r="G6" s="1" t="s">
        <v>135</v>
      </c>
      <c r="H6" s="1" t="s">
        <v>136</v>
      </c>
      <c r="I6" s="1" t="s">
        <v>135</v>
      </c>
      <c r="J6" s="1" t="s">
        <v>136</v>
      </c>
      <c r="K6" s="1" t="s">
        <v>135</v>
      </c>
      <c r="L6" s="1" t="s">
        <v>136</v>
      </c>
      <c r="M6" s="1" t="s">
        <v>135</v>
      </c>
      <c r="N6" s="1" t="s">
        <v>136</v>
      </c>
      <c r="O6" s="1" t="s">
        <v>135</v>
      </c>
      <c r="P6" s="1" t="s">
        <v>136</v>
      </c>
      <c r="Q6" s="1" t="s">
        <v>135</v>
      </c>
      <c r="R6" s="1" t="s">
        <v>136</v>
      </c>
      <c r="S6" s="47" t="s">
        <v>138</v>
      </c>
      <c r="T6" s="267"/>
      <c r="U6" s="267"/>
    </row>
    <row r="7" spans="1:21" ht="22.5" customHeight="1" thickBot="1">
      <c r="A7" s="268"/>
      <c r="B7" s="268"/>
      <c r="C7" s="38" t="s">
        <v>240</v>
      </c>
      <c r="D7" s="38" t="s">
        <v>241</v>
      </c>
      <c r="E7" s="38" t="s">
        <v>240</v>
      </c>
      <c r="F7" s="38" t="s">
        <v>241</v>
      </c>
      <c r="G7" s="38" t="s">
        <v>240</v>
      </c>
      <c r="H7" s="38" t="s">
        <v>241</v>
      </c>
      <c r="I7" s="38" t="s">
        <v>240</v>
      </c>
      <c r="J7" s="38" t="s">
        <v>241</v>
      </c>
      <c r="K7" s="38" t="s">
        <v>240</v>
      </c>
      <c r="L7" s="38" t="s">
        <v>241</v>
      </c>
      <c r="M7" s="38" t="s">
        <v>240</v>
      </c>
      <c r="N7" s="38" t="s">
        <v>241</v>
      </c>
      <c r="O7" s="38" t="s">
        <v>240</v>
      </c>
      <c r="P7" s="38" t="s">
        <v>241</v>
      </c>
      <c r="Q7" s="38" t="s">
        <v>240</v>
      </c>
      <c r="R7" s="38" t="s">
        <v>241</v>
      </c>
      <c r="S7" s="38" t="s">
        <v>238</v>
      </c>
      <c r="T7" s="268"/>
      <c r="U7" s="268"/>
    </row>
    <row r="8" spans="1:22" ht="27" customHeight="1">
      <c r="A8" s="337" t="s">
        <v>258</v>
      </c>
      <c r="B8" s="337"/>
      <c r="C8" s="49">
        <v>2</v>
      </c>
      <c r="D8" s="49">
        <v>4</v>
      </c>
      <c r="E8" s="49">
        <v>2</v>
      </c>
      <c r="F8" s="49">
        <v>2</v>
      </c>
      <c r="G8" s="49">
        <v>3</v>
      </c>
      <c r="H8" s="49">
        <v>1</v>
      </c>
      <c r="I8" s="49">
        <v>1</v>
      </c>
      <c r="J8" s="49">
        <v>1</v>
      </c>
      <c r="K8" s="49">
        <v>1</v>
      </c>
      <c r="L8" s="49">
        <v>1</v>
      </c>
      <c r="M8" s="49">
        <v>0</v>
      </c>
      <c r="N8" s="49">
        <v>1</v>
      </c>
      <c r="O8" s="49">
        <v>0</v>
      </c>
      <c r="P8" s="49">
        <v>0</v>
      </c>
      <c r="Q8" s="49">
        <f>C8+E8+G8+I8+K8</f>
        <v>9</v>
      </c>
      <c r="R8" s="49">
        <v>10</v>
      </c>
      <c r="S8" s="49">
        <f>R8+Q8</f>
        <v>19</v>
      </c>
      <c r="T8" s="291" t="s">
        <v>259</v>
      </c>
      <c r="U8" s="291"/>
      <c r="V8" s="64"/>
    </row>
    <row r="9" spans="1:21" ht="24" customHeight="1">
      <c r="A9" s="280" t="s">
        <v>114</v>
      </c>
      <c r="B9" s="280"/>
      <c r="C9" s="50">
        <v>19</v>
      </c>
      <c r="D9" s="50">
        <v>0</v>
      </c>
      <c r="E9" s="50">
        <v>9</v>
      </c>
      <c r="F9" s="50">
        <v>0</v>
      </c>
      <c r="G9" s="50">
        <v>5</v>
      </c>
      <c r="H9" s="50">
        <v>0</v>
      </c>
      <c r="I9" s="50">
        <v>4</v>
      </c>
      <c r="J9" s="50">
        <v>0</v>
      </c>
      <c r="K9" s="50">
        <v>0</v>
      </c>
      <c r="L9" s="50">
        <v>0</v>
      </c>
      <c r="M9" s="50">
        <v>0</v>
      </c>
      <c r="N9" s="50">
        <v>0</v>
      </c>
      <c r="O9" s="50">
        <v>0</v>
      </c>
      <c r="P9" s="50">
        <v>0</v>
      </c>
      <c r="Q9" s="50">
        <v>37</v>
      </c>
      <c r="R9" s="50">
        <v>0</v>
      </c>
      <c r="S9" s="50">
        <f aca="true" t="shared" si="0" ref="S9:S20">R9+Q9</f>
        <v>37</v>
      </c>
      <c r="T9" s="43"/>
      <c r="U9" s="10" t="s">
        <v>12</v>
      </c>
    </row>
    <row r="10" spans="1:21" ht="19.5" customHeight="1">
      <c r="A10" s="280" t="s">
        <v>115</v>
      </c>
      <c r="B10" s="280"/>
      <c r="C10" s="50">
        <v>5</v>
      </c>
      <c r="D10" s="50">
        <v>0</v>
      </c>
      <c r="E10" s="50">
        <v>40</v>
      </c>
      <c r="F10" s="50">
        <v>0</v>
      </c>
      <c r="G10" s="50">
        <v>0</v>
      </c>
      <c r="H10" s="50">
        <v>0</v>
      </c>
      <c r="I10" s="50">
        <v>0</v>
      </c>
      <c r="J10" s="50">
        <v>0</v>
      </c>
      <c r="K10" s="50">
        <v>0</v>
      </c>
      <c r="L10" s="50">
        <v>0</v>
      </c>
      <c r="M10" s="50">
        <v>0</v>
      </c>
      <c r="N10" s="50">
        <v>0</v>
      </c>
      <c r="O10" s="50">
        <v>0</v>
      </c>
      <c r="P10" s="50">
        <v>0</v>
      </c>
      <c r="Q10" s="50">
        <v>45</v>
      </c>
      <c r="R10" s="50">
        <v>0</v>
      </c>
      <c r="S10" s="50">
        <f t="shared" si="0"/>
        <v>45</v>
      </c>
      <c r="T10" s="43"/>
      <c r="U10" s="10" t="s">
        <v>8</v>
      </c>
    </row>
    <row r="11" spans="1:21" ht="24.75" customHeight="1">
      <c r="A11" s="280" t="s">
        <v>116</v>
      </c>
      <c r="B11" s="280"/>
      <c r="C11" s="216">
        <v>18</v>
      </c>
      <c r="D11" s="50">
        <v>24</v>
      </c>
      <c r="E11" s="50">
        <v>9</v>
      </c>
      <c r="F11" s="50">
        <v>15</v>
      </c>
      <c r="G11" s="50">
        <v>4</v>
      </c>
      <c r="H11" s="50">
        <v>15</v>
      </c>
      <c r="I11" s="50">
        <v>9</v>
      </c>
      <c r="J11" s="50">
        <v>11</v>
      </c>
      <c r="K11" s="50">
        <v>4</v>
      </c>
      <c r="L11" s="50">
        <v>7</v>
      </c>
      <c r="M11" s="50">
        <v>0</v>
      </c>
      <c r="N11" s="50">
        <v>1</v>
      </c>
      <c r="O11" s="50">
        <v>0</v>
      </c>
      <c r="P11" s="50">
        <v>0</v>
      </c>
      <c r="Q11" s="50">
        <v>44</v>
      </c>
      <c r="R11" s="50">
        <v>73</v>
      </c>
      <c r="S11" s="50">
        <f t="shared" si="0"/>
        <v>117</v>
      </c>
      <c r="T11" s="43"/>
      <c r="U11" s="10" t="s">
        <v>11</v>
      </c>
    </row>
    <row r="12" spans="1:21" ht="25.5" customHeight="1">
      <c r="A12" s="283" t="s">
        <v>117</v>
      </c>
      <c r="B12" s="57" t="s">
        <v>118</v>
      </c>
      <c r="C12" s="50">
        <v>0</v>
      </c>
      <c r="D12" s="50">
        <v>0</v>
      </c>
      <c r="E12" s="50">
        <v>2</v>
      </c>
      <c r="F12" s="50">
        <v>1</v>
      </c>
      <c r="G12" s="50">
        <v>2</v>
      </c>
      <c r="H12" s="50">
        <v>2</v>
      </c>
      <c r="I12" s="50">
        <v>5</v>
      </c>
      <c r="J12" s="50">
        <v>0</v>
      </c>
      <c r="K12" s="50">
        <v>5</v>
      </c>
      <c r="L12" s="50">
        <v>1</v>
      </c>
      <c r="M12" s="50">
        <v>5</v>
      </c>
      <c r="N12" s="50">
        <v>1</v>
      </c>
      <c r="O12" s="50">
        <v>97</v>
      </c>
      <c r="P12" s="50">
        <v>3</v>
      </c>
      <c r="Q12" s="50">
        <v>116</v>
      </c>
      <c r="R12" s="50">
        <v>8</v>
      </c>
      <c r="S12" s="50">
        <f t="shared" si="0"/>
        <v>124</v>
      </c>
      <c r="T12" s="74" t="s">
        <v>277</v>
      </c>
      <c r="U12" s="315" t="s">
        <v>4</v>
      </c>
    </row>
    <row r="13" spans="1:21" ht="24.75" customHeight="1">
      <c r="A13" s="284"/>
      <c r="B13" s="57" t="s">
        <v>119</v>
      </c>
      <c r="C13" s="50">
        <v>6</v>
      </c>
      <c r="D13" s="50">
        <v>109</v>
      </c>
      <c r="E13" s="50">
        <v>30</v>
      </c>
      <c r="F13" s="50">
        <v>19</v>
      </c>
      <c r="G13" s="50">
        <v>22</v>
      </c>
      <c r="H13" s="50">
        <v>16</v>
      </c>
      <c r="I13" s="50">
        <v>22</v>
      </c>
      <c r="J13" s="50">
        <v>15</v>
      </c>
      <c r="K13" s="50">
        <v>46</v>
      </c>
      <c r="L13" s="50">
        <v>22</v>
      </c>
      <c r="M13" s="50">
        <v>30</v>
      </c>
      <c r="N13" s="50">
        <v>25</v>
      </c>
      <c r="O13" s="50">
        <v>78</v>
      </c>
      <c r="P13" s="50">
        <v>7</v>
      </c>
      <c r="Q13" s="50">
        <v>234</v>
      </c>
      <c r="R13" s="50">
        <v>213</v>
      </c>
      <c r="S13" s="50">
        <f t="shared" si="0"/>
        <v>447</v>
      </c>
      <c r="T13" s="54" t="s">
        <v>9</v>
      </c>
      <c r="U13" s="316"/>
    </row>
    <row r="14" spans="1:21" ht="24.75" customHeight="1">
      <c r="A14" s="285"/>
      <c r="B14" s="57" t="s">
        <v>120</v>
      </c>
      <c r="C14" s="50">
        <v>13</v>
      </c>
      <c r="D14" s="50">
        <v>0</v>
      </c>
      <c r="E14" s="50">
        <v>14</v>
      </c>
      <c r="F14" s="50">
        <v>0</v>
      </c>
      <c r="G14" s="50">
        <v>14</v>
      </c>
      <c r="H14" s="50">
        <v>0</v>
      </c>
      <c r="I14" s="50">
        <v>7</v>
      </c>
      <c r="J14" s="50">
        <v>0</v>
      </c>
      <c r="K14" s="50">
        <v>0</v>
      </c>
      <c r="L14" s="50">
        <v>0</v>
      </c>
      <c r="M14" s="50">
        <v>0</v>
      </c>
      <c r="N14" s="50">
        <v>0</v>
      </c>
      <c r="O14" s="50">
        <v>0</v>
      </c>
      <c r="P14" s="50">
        <v>0</v>
      </c>
      <c r="Q14" s="50">
        <v>48</v>
      </c>
      <c r="R14" s="50">
        <v>0</v>
      </c>
      <c r="S14" s="50">
        <f t="shared" si="0"/>
        <v>48</v>
      </c>
      <c r="T14" s="54" t="s">
        <v>10</v>
      </c>
      <c r="U14" s="317"/>
    </row>
    <row r="15" spans="1:21" ht="23.25" customHeight="1">
      <c r="A15" s="280" t="s">
        <v>237</v>
      </c>
      <c r="B15" s="280"/>
      <c r="C15" s="50">
        <v>6</v>
      </c>
      <c r="D15" s="50">
        <v>0</v>
      </c>
      <c r="E15" s="50">
        <v>7</v>
      </c>
      <c r="F15" s="50">
        <v>0</v>
      </c>
      <c r="G15" s="50">
        <v>0</v>
      </c>
      <c r="H15" s="50">
        <v>0</v>
      </c>
      <c r="I15" s="50">
        <v>0</v>
      </c>
      <c r="J15" s="50">
        <v>0</v>
      </c>
      <c r="K15" s="50">
        <v>0</v>
      </c>
      <c r="L15" s="50">
        <v>0</v>
      </c>
      <c r="M15" s="50">
        <v>0</v>
      </c>
      <c r="N15" s="50">
        <v>0</v>
      </c>
      <c r="O15" s="50">
        <v>0</v>
      </c>
      <c r="P15" s="50">
        <v>0</v>
      </c>
      <c r="Q15" s="50">
        <v>13</v>
      </c>
      <c r="R15" s="50">
        <v>0</v>
      </c>
      <c r="S15" s="50">
        <f t="shared" si="0"/>
        <v>13</v>
      </c>
      <c r="T15" s="22"/>
      <c r="U15" s="27" t="s">
        <v>276</v>
      </c>
    </row>
    <row r="16" spans="1:21" ht="24" customHeight="1">
      <c r="A16" s="280" t="s">
        <v>256</v>
      </c>
      <c r="B16" s="280"/>
      <c r="C16" s="50">
        <v>2</v>
      </c>
      <c r="D16" s="50">
        <v>1</v>
      </c>
      <c r="E16" s="50">
        <v>23</v>
      </c>
      <c r="F16" s="50">
        <v>23</v>
      </c>
      <c r="G16" s="50">
        <v>28</v>
      </c>
      <c r="H16" s="50">
        <v>14</v>
      </c>
      <c r="I16" s="50">
        <v>15</v>
      </c>
      <c r="J16" s="50">
        <v>5</v>
      </c>
      <c r="K16" s="50">
        <v>4</v>
      </c>
      <c r="L16" s="50">
        <v>5</v>
      </c>
      <c r="M16" s="50">
        <v>0</v>
      </c>
      <c r="N16" s="50">
        <v>2</v>
      </c>
      <c r="O16" s="50">
        <v>0</v>
      </c>
      <c r="P16" s="50">
        <v>0</v>
      </c>
      <c r="Q16" s="50">
        <v>72</v>
      </c>
      <c r="R16" s="50">
        <v>50</v>
      </c>
      <c r="S16" s="50">
        <f t="shared" si="0"/>
        <v>122</v>
      </c>
      <c r="T16" s="43"/>
      <c r="U16" s="10" t="s">
        <v>5</v>
      </c>
    </row>
    <row r="17" spans="1:21" ht="25.5" customHeight="1">
      <c r="A17" s="280" t="s">
        <v>376</v>
      </c>
      <c r="B17" s="280"/>
      <c r="C17" s="50">
        <v>20</v>
      </c>
      <c r="D17" s="50">
        <v>8</v>
      </c>
      <c r="E17" s="50">
        <v>14</v>
      </c>
      <c r="F17" s="50">
        <v>3</v>
      </c>
      <c r="G17" s="50">
        <v>15</v>
      </c>
      <c r="H17" s="50">
        <v>11</v>
      </c>
      <c r="I17" s="50">
        <v>8</v>
      </c>
      <c r="J17" s="50">
        <v>16</v>
      </c>
      <c r="K17" s="50">
        <v>3</v>
      </c>
      <c r="L17" s="50">
        <v>7</v>
      </c>
      <c r="M17" s="50">
        <v>0</v>
      </c>
      <c r="N17" s="50">
        <v>8</v>
      </c>
      <c r="O17" s="50">
        <v>0</v>
      </c>
      <c r="P17" s="50">
        <v>0</v>
      </c>
      <c r="Q17" s="50">
        <v>60</v>
      </c>
      <c r="R17" s="50">
        <v>53</v>
      </c>
      <c r="S17" s="50">
        <f t="shared" si="0"/>
        <v>113</v>
      </c>
      <c r="T17" s="43"/>
      <c r="U17" s="10" t="s">
        <v>6</v>
      </c>
    </row>
    <row r="18" spans="1:21" ht="25.5" customHeight="1">
      <c r="A18" s="280" t="s">
        <v>121</v>
      </c>
      <c r="B18" s="280"/>
      <c r="C18" s="50">
        <v>17</v>
      </c>
      <c r="D18" s="50">
        <v>30</v>
      </c>
      <c r="E18" s="50">
        <v>13</v>
      </c>
      <c r="F18" s="50">
        <v>3</v>
      </c>
      <c r="G18" s="50">
        <v>11</v>
      </c>
      <c r="H18" s="50">
        <v>0</v>
      </c>
      <c r="I18" s="50">
        <v>5</v>
      </c>
      <c r="J18" s="50">
        <v>0</v>
      </c>
      <c r="K18" s="50">
        <v>0</v>
      </c>
      <c r="L18" s="50">
        <v>0</v>
      </c>
      <c r="M18" s="50">
        <v>0</v>
      </c>
      <c r="N18" s="50">
        <v>0</v>
      </c>
      <c r="O18" s="50">
        <v>0</v>
      </c>
      <c r="P18" s="50">
        <v>0</v>
      </c>
      <c r="Q18" s="50">
        <v>46</v>
      </c>
      <c r="R18" s="50">
        <v>33</v>
      </c>
      <c r="S18" s="50">
        <f t="shared" si="0"/>
        <v>79</v>
      </c>
      <c r="T18" s="43"/>
      <c r="U18" s="10" t="s">
        <v>13</v>
      </c>
    </row>
    <row r="19" spans="1:21" ht="27.75" customHeight="1">
      <c r="A19" s="280" t="s">
        <v>122</v>
      </c>
      <c r="B19" s="280"/>
      <c r="C19" s="50">
        <v>16</v>
      </c>
      <c r="D19" s="50">
        <v>0</v>
      </c>
      <c r="E19" s="50">
        <v>20</v>
      </c>
      <c r="F19" s="50">
        <v>0</v>
      </c>
      <c r="G19" s="50">
        <v>13</v>
      </c>
      <c r="H19" s="50">
        <v>0</v>
      </c>
      <c r="I19" s="50">
        <v>13</v>
      </c>
      <c r="J19" s="50">
        <v>0</v>
      </c>
      <c r="K19" s="50">
        <v>0</v>
      </c>
      <c r="L19" s="50">
        <v>0</v>
      </c>
      <c r="M19" s="50">
        <v>0</v>
      </c>
      <c r="N19" s="50">
        <v>0</v>
      </c>
      <c r="O19" s="50">
        <v>0</v>
      </c>
      <c r="P19" s="50">
        <v>0</v>
      </c>
      <c r="Q19" s="50">
        <v>62</v>
      </c>
      <c r="R19" s="50">
        <v>0</v>
      </c>
      <c r="S19" s="50">
        <f t="shared" si="0"/>
        <v>62</v>
      </c>
      <c r="T19" s="43"/>
      <c r="U19" s="10" t="s">
        <v>14</v>
      </c>
    </row>
    <row r="20" spans="1:21" ht="29.25" customHeight="1" thickBot="1">
      <c r="A20" s="281" t="s">
        <v>123</v>
      </c>
      <c r="B20" s="281"/>
      <c r="C20" s="39">
        <v>4</v>
      </c>
      <c r="D20" s="39">
        <v>19</v>
      </c>
      <c r="E20" s="39">
        <v>6</v>
      </c>
      <c r="F20" s="39">
        <v>13</v>
      </c>
      <c r="G20" s="39">
        <v>14</v>
      </c>
      <c r="H20" s="39">
        <v>5</v>
      </c>
      <c r="I20" s="39">
        <v>21</v>
      </c>
      <c r="J20" s="39">
        <v>7</v>
      </c>
      <c r="K20" s="39">
        <v>0</v>
      </c>
      <c r="L20" s="39">
        <v>4</v>
      </c>
      <c r="M20" s="39">
        <v>0</v>
      </c>
      <c r="N20" s="39">
        <v>4</v>
      </c>
      <c r="O20" s="39">
        <v>0</v>
      </c>
      <c r="P20" s="39">
        <v>0</v>
      </c>
      <c r="Q20" s="49">
        <v>45</v>
      </c>
      <c r="R20" s="49">
        <v>52</v>
      </c>
      <c r="S20" s="37">
        <f t="shared" si="0"/>
        <v>97</v>
      </c>
      <c r="T20" s="44"/>
      <c r="U20" s="12" t="s">
        <v>7</v>
      </c>
    </row>
    <row r="21" spans="1:21" ht="30.75" customHeight="1" thickBot="1">
      <c r="A21" s="282" t="s">
        <v>124</v>
      </c>
      <c r="B21" s="282"/>
      <c r="C21" s="56">
        <f aca="true" t="shared" si="1" ref="C21:S21">SUM(C8:C20)</f>
        <v>128</v>
      </c>
      <c r="D21" s="56">
        <f t="shared" si="1"/>
        <v>195</v>
      </c>
      <c r="E21" s="56">
        <f t="shared" si="1"/>
        <v>189</v>
      </c>
      <c r="F21" s="56">
        <f t="shared" si="1"/>
        <v>79</v>
      </c>
      <c r="G21" s="56">
        <f t="shared" si="1"/>
        <v>131</v>
      </c>
      <c r="H21" s="56">
        <f t="shared" si="1"/>
        <v>64</v>
      </c>
      <c r="I21" s="56">
        <f t="shared" si="1"/>
        <v>110</v>
      </c>
      <c r="J21" s="56">
        <f t="shared" si="1"/>
        <v>55</v>
      </c>
      <c r="K21" s="56">
        <f t="shared" si="1"/>
        <v>63</v>
      </c>
      <c r="L21" s="56">
        <f t="shared" si="1"/>
        <v>47</v>
      </c>
      <c r="M21" s="56">
        <f t="shared" si="1"/>
        <v>35</v>
      </c>
      <c r="N21" s="56">
        <f t="shared" si="1"/>
        <v>42</v>
      </c>
      <c r="O21" s="56">
        <f t="shared" si="1"/>
        <v>175</v>
      </c>
      <c r="P21" s="56">
        <f t="shared" si="1"/>
        <v>10</v>
      </c>
      <c r="Q21" s="56">
        <f t="shared" si="1"/>
        <v>831</v>
      </c>
      <c r="R21" s="56">
        <f t="shared" si="1"/>
        <v>492</v>
      </c>
      <c r="S21" s="56">
        <f t="shared" si="1"/>
        <v>1323</v>
      </c>
      <c r="T21" s="293" t="s">
        <v>244</v>
      </c>
      <c r="U21" s="293"/>
    </row>
    <row r="22" ht="13.5" thickTop="1"/>
  </sheetData>
  <sheetProtection/>
  <mergeCells count="37">
    <mergeCell ref="A16:B16"/>
    <mergeCell ref="A20:B20"/>
    <mergeCell ref="A9:B9"/>
    <mergeCell ref="A8:B8"/>
    <mergeCell ref="I5:J5"/>
    <mergeCell ref="A19:B19"/>
    <mergeCell ref="A15:B15"/>
    <mergeCell ref="I4:J4"/>
    <mergeCell ref="T21:U21"/>
    <mergeCell ref="A10:B10"/>
    <mergeCell ref="A11:B11"/>
    <mergeCell ref="A18:B18"/>
    <mergeCell ref="A21:B21"/>
    <mergeCell ref="Q4:S4"/>
    <mergeCell ref="E4:F4"/>
    <mergeCell ref="A2:B7"/>
    <mergeCell ref="K4:L4"/>
    <mergeCell ref="M4:N4"/>
    <mergeCell ref="A17:B17"/>
    <mergeCell ref="C2:S2"/>
    <mergeCell ref="A12:A14"/>
    <mergeCell ref="T1:U1"/>
    <mergeCell ref="C5:D5"/>
    <mergeCell ref="K5:L5"/>
    <mergeCell ref="G5:H5"/>
    <mergeCell ref="E5:F5"/>
    <mergeCell ref="A1:B1"/>
    <mergeCell ref="T8:U8"/>
    <mergeCell ref="G4:H4"/>
    <mergeCell ref="C4:D4"/>
    <mergeCell ref="C3:S3"/>
    <mergeCell ref="U12:U14"/>
    <mergeCell ref="O4:P4"/>
    <mergeCell ref="M5:N5"/>
    <mergeCell ref="Q5:S5"/>
    <mergeCell ref="O5:P5"/>
    <mergeCell ref="T2:U7"/>
  </mergeCells>
  <printOptions horizontalCentered="1"/>
  <pageMargins left="0.3937007874015748" right="0.3937007874015748" top="0.984251968503937" bottom="0.3937007874015748" header="0.984251968503937" footer="0.3937007874015748"/>
  <pageSetup firstPageNumber="9" useFirstPageNumber="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AA21"/>
  <sheetViews>
    <sheetView rightToLeft="1" view="pageBreakPreview" zoomScale="75" zoomScaleSheetLayoutView="75" zoomScalePageLayoutView="0" workbookViewId="0" topLeftCell="A1">
      <selection activeCell="U2" sqref="U2"/>
    </sheetView>
  </sheetViews>
  <sheetFormatPr defaultColWidth="9.140625" defaultRowHeight="12.75"/>
  <cols>
    <col min="1" max="1" width="5.140625" style="41" customWidth="1"/>
    <col min="2" max="2" width="10.421875" style="41" customWidth="1"/>
    <col min="3" max="17" width="9.00390625" style="41" customWidth="1"/>
    <col min="18" max="18" width="17.140625" style="41" customWidth="1"/>
    <col min="19" max="20" width="10.421875" style="41" customWidth="1"/>
    <col min="21" max="21" width="7.57421875" style="41" customWidth="1"/>
    <col min="22" max="26" width="10.421875" style="41" customWidth="1"/>
    <col min="27" max="16384" width="9.140625" style="41" customWidth="1"/>
  </cols>
  <sheetData>
    <row r="1" spans="1:27" s="110" customFormat="1" ht="32.25" customHeight="1" thickBot="1">
      <c r="A1" s="309" t="s">
        <v>295</v>
      </c>
      <c r="B1" s="309"/>
      <c r="C1" s="20"/>
      <c r="D1" s="4"/>
      <c r="E1" s="4"/>
      <c r="F1" s="4"/>
      <c r="G1" s="4"/>
      <c r="H1" s="4"/>
      <c r="I1" s="4"/>
      <c r="J1" s="4"/>
      <c r="K1" s="4"/>
      <c r="L1" s="4"/>
      <c r="M1" s="4"/>
      <c r="N1" s="4"/>
      <c r="O1" s="4"/>
      <c r="P1" s="4"/>
      <c r="Q1" s="4"/>
      <c r="R1" s="325" t="s">
        <v>502</v>
      </c>
      <c r="S1" s="325"/>
      <c r="T1" s="5"/>
      <c r="U1" s="5"/>
      <c r="V1" s="5"/>
      <c r="W1" s="5"/>
      <c r="X1" s="5"/>
      <c r="Y1" s="5"/>
      <c r="Z1" s="5"/>
      <c r="AA1" s="5"/>
    </row>
    <row r="2" spans="1:19" ht="21" customHeight="1" thickTop="1">
      <c r="A2" s="266" t="s">
        <v>129</v>
      </c>
      <c r="B2" s="266"/>
      <c r="C2" s="266" t="s">
        <v>133</v>
      </c>
      <c r="D2" s="266"/>
      <c r="E2" s="266"/>
      <c r="F2" s="266"/>
      <c r="G2" s="266"/>
      <c r="H2" s="266"/>
      <c r="I2" s="266"/>
      <c r="J2" s="266"/>
      <c r="K2" s="266"/>
      <c r="L2" s="266"/>
      <c r="M2" s="266"/>
      <c r="N2" s="266"/>
      <c r="O2" s="266"/>
      <c r="P2" s="266"/>
      <c r="Q2" s="266"/>
      <c r="R2" s="266" t="s">
        <v>95</v>
      </c>
      <c r="S2" s="266"/>
    </row>
    <row r="3" spans="1:19" ht="25.5" customHeight="1">
      <c r="A3" s="267"/>
      <c r="B3" s="267"/>
      <c r="C3" s="267" t="s">
        <v>25</v>
      </c>
      <c r="D3" s="267"/>
      <c r="E3" s="267"/>
      <c r="F3" s="267"/>
      <c r="G3" s="267"/>
      <c r="H3" s="267"/>
      <c r="I3" s="267"/>
      <c r="J3" s="267"/>
      <c r="K3" s="267"/>
      <c r="L3" s="267"/>
      <c r="M3" s="267"/>
      <c r="N3" s="267"/>
      <c r="O3" s="267"/>
      <c r="P3" s="267"/>
      <c r="Q3" s="267"/>
      <c r="R3" s="267"/>
      <c r="S3" s="267"/>
    </row>
    <row r="4" spans="1:19" ht="23.25" customHeight="1">
      <c r="A4" s="267"/>
      <c r="B4" s="267"/>
      <c r="C4" s="264" t="s">
        <v>145</v>
      </c>
      <c r="D4" s="264"/>
      <c r="E4" s="264" t="s">
        <v>146</v>
      </c>
      <c r="F4" s="264"/>
      <c r="G4" s="264" t="s">
        <v>147</v>
      </c>
      <c r="H4" s="264"/>
      <c r="I4" s="264" t="s">
        <v>148</v>
      </c>
      <c r="J4" s="264"/>
      <c r="K4" s="264" t="s">
        <v>149</v>
      </c>
      <c r="L4" s="264"/>
      <c r="M4" s="264" t="s">
        <v>150</v>
      </c>
      <c r="N4" s="264"/>
      <c r="O4" s="330" t="s">
        <v>124</v>
      </c>
      <c r="P4" s="330"/>
      <c r="Q4" s="330"/>
      <c r="R4" s="267"/>
      <c r="S4" s="267"/>
    </row>
    <row r="5" spans="1:19" ht="22.5" customHeight="1">
      <c r="A5" s="267"/>
      <c r="B5" s="267"/>
      <c r="C5" s="267" t="s">
        <v>54</v>
      </c>
      <c r="D5" s="267"/>
      <c r="E5" s="267" t="s">
        <v>55</v>
      </c>
      <c r="F5" s="267"/>
      <c r="G5" s="267" t="s">
        <v>56</v>
      </c>
      <c r="H5" s="267"/>
      <c r="I5" s="267" t="s">
        <v>57</v>
      </c>
      <c r="J5" s="267"/>
      <c r="K5" s="267" t="s">
        <v>58</v>
      </c>
      <c r="L5" s="267"/>
      <c r="M5" s="267" t="s">
        <v>59</v>
      </c>
      <c r="N5" s="267"/>
      <c r="O5" s="267" t="s">
        <v>238</v>
      </c>
      <c r="P5" s="267"/>
      <c r="Q5" s="267"/>
      <c r="R5" s="267"/>
      <c r="S5" s="267"/>
    </row>
    <row r="6" spans="1:19" ht="15.75" customHeight="1">
      <c r="A6" s="267"/>
      <c r="B6" s="267"/>
      <c r="C6" s="1" t="s">
        <v>135</v>
      </c>
      <c r="D6" s="1" t="s">
        <v>136</v>
      </c>
      <c r="E6" s="1" t="s">
        <v>135</v>
      </c>
      <c r="F6" s="1" t="s">
        <v>136</v>
      </c>
      <c r="G6" s="1" t="s">
        <v>135</v>
      </c>
      <c r="H6" s="1" t="s">
        <v>136</v>
      </c>
      <c r="I6" s="1" t="s">
        <v>135</v>
      </c>
      <c r="J6" s="1" t="s">
        <v>136</v>
      </c>
      <c r="K6" s="1" t="s">
        <v>135</v>
      </c>
      <c r="L6" s="1" t="s">
        <v>136</v>
      </c>
      <c r="M6" s="1" t="s">
        <v>135</v>
      </c>
      <c r="N6" s="1" t="s">
        <v>136</v>
      </c>
      <c r="O6" s="1" t="s">
        <v>135</v>
      </c>
      <c r="P6" s="1" t="s">
        <v>136</v>
      </c>
      <c r="Q6" s="47" t="s">
        <v>138</v>
      </c>
      <c r="R6" s="267"/>
      <c r="S6" s="267"/>
    </row>
    <row r="7" spans="1:19" ht="25.5" customHeight="1" thickBot="1">
      <c r="A7" s="268"/>
      <c r="B7" s="268"/>
      <c r="C7" s="38" t="s">
        <v>240</v>
      </c>
      <c r="D7" s="38" t="s">
        <v>241</v>
      </c>
      <c r="E7" s="38" t="s">
        <v>240</v>
      </c>
      <c r="F7" s="38" t="s">
        <v>241</v>
      </c>
      <c r="G7" s="38" t="s">
        <v>240</v>
      </c>
      <c r="H7" s="38" t="s">
        <v>241</v>
      </c>
      <c r="I7" s="38" t="s">
        <v>240</v>
      </c>
      <c r="J7" s="38" t="s">
        <v>241</v>
      </c>
      <c r="K7" s="38" t="s">
        <v>240</v>
      </c>
      <c r="L7" s="38" t="s">
        <v>241</v>
      </c>
      <c r="M7" s="38" t="s">
        <v>240</v>
      </c>
      <c r="N7" s="38" t="s">
        <v>241</v>
      </c>
      <c r="O7" s="38" t="s">
        <v>240</v>
      </c>
      <c r="P7" s="38" t="s">
        <v>241</v>
      </c>
      <c r="Q7" s="38" t="s">
        <v>238</v>
      </c>
      <c r="R7" s="268"/>
      <c r="S7" s="268"/>
    </row>
    <row r="8" spans="1:19" ht="27" customHeight="1">
      <c r="A8" s="332" t="s">
        <v>258</v>
      </c>
      <c r="B8" s="332"/>
      <c r="C8" s="49">
        <v>2</v>
      </c>
      <c r="D8" s="49">
        <v>3</v>
      </c>
      <c r="E8" s="49">
        <v>2</v>
      </c>
      <c r="F8" s="49">
        <v>2</v>
      </c>
      <c r="G8" s="49">
        <v>2</v>
      </c>
      <c r="H8" s="49">
        <v>1</v>
      </c>
      <c r="I8" s="49">
        <v>1</v>
      </c>
      <c r="J8" s="49">
        <v>0</v>
      </c>
      <c r="K8" s="49">
        <v>1</v>
      </c>
      <c r="L8" s="49">
        <v>0</v>
      </c>
      <c r="M8" s="49">
        <v>0</v>
      </c>
      <c r="N8" s="49">
        <v>1</v>
      </c>
      <c r="O8" s="49">
        <v>8</v>
      </c>
      <c r="P8" s="49">
        <v>7</v>
      </c>
      <c r="Q8" s="49">
        <f>P8+O8</f>
        <v>15</v>
      </c>
      <c r="R8" s="336" t="s">
        <v>259</v>
      </c>
      <c r="S8" s="336"/>
    </row>
    <row r="9" spans="1:19" ht="27" customHeight="1">
      <c r="A9" s="280" t="s">
        <v>114</v>
      </c>
      <c r="B9" s="280"/>
      <c r="C9" s="50">
        <v>10</v>
      </c>
      <c r="D9" s="50">
        <v>0</v>
      </c>
      <c r="E9" s="50">
        <v>12</v>
      </c>
      <c r="F9" s="50">
        <v>0</v>
      </c>
      <c r="G9" s="50">
        <v>7</v>
      </c>
      <c r="H9" s="50">
        <v>0</v>
      </c>
      <c r="I9" s="50">
        <v>4</v>
      </c>
      <c r="J9" s="50">
        <v>0</v>
      </c>
      <c r="K9" s="50">
        <v>2</v>
      </c>
      <c r="L9" s="50">
        <v>0</v>
      </c>
      <c r="M9" s="50">
        <v>0</v>
      </c>
      <c r="N9" s="50">
        <v>0</v>
      </c>
      <c r="O9" s="50">
        <v>35</v>
      </c>
      <c r="P9" s="50">
        <v>0</v>
      </c>
      <c r="Q9" s="50">
        <f aca="true" t="shared" si="0" ref="Q9:Q14">P9+O9</f>
        <v>35</v>
      </c>
      <c r="R9" s="348" t="s">
        <v>12</v>
      </c>
      <c r="S9" s="348"/>
    </row>
    <row r="10" spans="1:19" ht="27" customHeight="1">
      <c r="A10" s="280" t="s">
        <v>115</v>
      </c>
      <c r="B10" s="280"/>
      <c r="C10" s="50">
        <v>20</v>
      </c>
      <c r="D10" s="50">
        <v>0</v>
      </c>
      <c r="E10" s="50">
        <v>67</v>
      </c>
      <c r="F10" s="50">
        <v>0</v>
      </c>
      <c r="G10" s="50">
        <v>0</v>
      </c>
      <c r="H10" s="50">
        <v>0</v>
      </c>
      <c r="I10" s="50">
        <v>0</v>
      </c>
      <c r="J10" s="50">
        <v>0</v>
      </c>
      <c r="K10" s="50">
        <v>0</v>
      </c>
      <c r="L10" s="50">
        <v>0</v>
      </c>
      <c r="M10" s="50">
        <v>0</v>
      </c>
      <c r="N10" s="50">
        <v>0</v>
      </c>
      <c r="O10" s="50">
        <v>87</v>
      </c>
      <c r="P10" s="50">
        <v>0</v>
      </c>
      <c r="Q10" s="50">
        <f t="shared" si="0"/>
        <v>87</v>
      </c>
      <c r="R10" s="43"/>
      <c r="S10" s="119" t="s">
        <v>8</v>
      </c>
    </row>
    <row r="11" spans="1:19" ht="27" customHeight="1">
      <c r="A11" s="280" t="s">
        <v>116</v>
      </c>
      <c r="B11" s="280"/>
      <c r="C11" s="22">
        <v>17</v>
      </c>
      <c r="D11" s="50">
        <v>22</v>
      </c>
      <c r="E11" s="50">
        <v>8</v>
      </c>
      <c r="F11" s="50">
        <v>21</v>
      </c>
      <c r="G11" s="50">
        <v>13</v>
      </c>
      <c r="H11" s="50">
        <v>24</v>
      </c>
      <c r="I11" s="50">
        <v>8</v>
      </c>
      <c r="J11" s="50">
        <v>11</v>
      </c>
      <c r="K11" s="50">
        <v>8</v>
      </c>
      <c r="L11" s="50">
        <v>9</v>
      </c>
      <c r="M11" s="50">
        <v>0</v>
      </c>
      <c r="N11" s="50">
        <v>0</v>
      </c>
      <c r="O11" s="50">
        <v>54</v>
      </c>
      <c r="P11" s="50">
        <v>87</v>
      </c>
      <c r="Q11" s="50">
        <f t="shared" si="0"/>
        <v>141</v>
      </c>
      <c r="R11" s="43"/>
      <c r="S11" s="119" t="s">
        <v>11</v>
      </c>
    </row>
    <row r="12" spans="1:19" ht="27" customHeight="1">
      <c r="A12" s="283" t="s">
        <v>117</v>
      </c>
      <c r="B12" s="57" t="s">
        <v>118</v>
      </c>
      <c r="C12" s="50">
        <v>0</v>
      </c>
      <c r="D12" s="50">
        <v>0</v>
      </c>
      <c r="E12" s="50">
        <v>0</v>
      </c>
      <c r="F12" s="50">
        <v>0</v>
      </c>
      <c r="G12" s="50">
        <v>4</v>
      </c>
      <c r="H12" s="50">
        <v>0</v>
      </c>
      <c r="I12" s="50">
        <v>5</v>
      </c>
      <c r="J12" s="50">
        <v>1</v>
      </c>
      <c r="K12" s="50">
        <v>4</v>
      </c>
      <c r="L12" s="50">
        <v>0</v>
      </c>
      <c r="M12" s="50">
        <v>118</v>
      </c>
      <c r="N12" s="50">
        <v>1</v>
      </c>
      <c r="O12" s="50">
        <v>131</v>
      </c>
      <c r="P12" s="50">
        <v>2</v>
      </c>
      <c r="Q12" s="50">
        <f t="shared" si="0"/>
        <v>133</v>
      </c>
      <c r="R12" s="118" t="s">
        <v>277</v>
      </c>
      <c r="S12" s="315" t="s">
        <v>4</v>
      </c>
    </row>
    <row r="13" spans="1:19" ht="27" customHeight="1">
      <c r="A13" s="284"/>
      <c r="B13" s="57" t="s">
        <v>119</v>
      </c>
      <c r="C13" s="50">
        <v>70</v>
      </c>
      <c r="D13" s="50">
        <v>112</v>
      </c>
      <c r="E13" s="50">
        <v>10</v>
      </c>
      <c r="F13" s="50">
        <v>22</v>
      </c>
      <c r="G13" s="50">
        <v>17</v>
      </c>
      <c r="H13" s="50">
        <v>27</v>
      </c>
      <c r="I13" s="50">
        <v>56</v>
      </c>
      <c r="J13" s="50">
        <v>25</v>
      </c>
      <c r="K13" s="50">
        <v>106</v>
      </c>
      <c r="L13" s="50">
        <v>25</v>
      </c>
      <c r="M13" s="50">
        <v>88</v>
      </c>
      <c r="N13" s="50">
        <v>4</v>
      </c>
      <c r="O13" s="50">
        <v>347</v>
      </c>
      <c r="P13" s="50">
        <v>215</v>
      </c>
      <c r="Q13" s="50">
        <f t="shared" si="0"/>
        <v>562</v>
      </c>
      <c r="R13" s="118" t="s">
        <v>278</v>
      </c>
      <c r="S13" s="316"/>
    </row>
    <row r="14" spans="1:19" ht="27" customHeight="1">
      <c r="A14" s="285"/>
      <c r="B14" s="57" t="s">
        <v>120</v>
      </c>
      <c r="C14" s="50">
        <v>17</v>
      </c>
      <c r="D14" s="50">
        <v>0</v>
      </c>
      <c r="E14" s="50">
        <v>7</v>
      </c>
      <c r="F14" s="50">
        <v>0</v>
      </c>
      <c r="G14" s="50">
        <v>7</v>
      </c>
      <c r="H14" s="50">
        <v>0</v>
      </c>
      <c r="I14" s="50">
        <v>5</v>
      </c>
      <c r="J14" s="50">
        <v>0</v>
      </c>
      <c r="K14" s="50">
        <v>0</v>
      </c>
      <c r="L14" s="50">
        <v>0</v>
      </c>
      <c r="M14" s="50">
        <v>0</v>
      </c>
      <c r="N14" s="50">
        <v>0</v>
      </c>
      <c r="O14" s="50">
        <v>36</v>
      </c>
      <c r="P14" s="50">
        <v>0</v>
      </c>
      <c r="Q14" s="50">
        <f t="shared" si="0"/>
        <v>36</v>
      </c>
      <c r="R14" s="118" t="s">
        <v>279</v>
      </c>
      <c r="S14" s="317"/>
    </row>
    <row r="15" spans="1:19" ht="27" customHeight="1">
      <c r="A15" s="280" t="s">
        <v>317</v>
      </c>
      <c r="B15" s="280"/>
      <c r="C15" s="50">
        <v>16</v>
      </c>
      <c r="D15" s="50">
        <v>0</v>
      </c>
      <c r="E15" s="50">
        <v>9</v>
      </c>
      <c r="F15" s="50">
        <v>0</v>
      </c>
      <c r="G15" s="50">
        <v>0</v>
      </c>
      <c r="H15" s="50">
        <v>0</v>
      </c>
      <c r="I15" s="50">
        <v>0</v>
      </c>
      <c r="J15" s="50">
        <v>0</v>
      </c>
      <c r="K15" s="50">
        <v>0</v>
      </c>
      <c r="L15" s="50">
        <v>0</v>
      </c>
      <c r="M15" s="50">
        <v>0</v>
      </c>
      <c r="N15" s="50">
        <v>0</v>
      </c>
      <c r="O15" s="50">
        <v>25</v>
      </c>
      <c r="P15" s="50">
        <v>0</v>
      </c>
      <c r="Q15" s="50">
        <f>P15+O15</f>
        <v>25</v>
      </c>
      <c r="R15" s="356" t="s">
        <v>276</v>
      </c>
      <c r="S15" s="356"/>
    </row>
    <row r="16" spans="1:19" ht="27" customHeight="1">
      <c r="A16" s="280" t="s">
        <v>310</v>
      </c>
      <c r="B16" s="280"/>
      <c r="C16" s="50">
        <v>5</v>
      </c>
      <c r="D16" s="50">
        <v>0</v>
      </c>
      <c r="E16" s="50">
        <v>26</v>
      </c>
      <c r="F16" s="50">
        <v>34</v>
      </c>
      <c r="G16" s="50">
        <v>21</v>
      </c>
      <c r="H16" s="50">
        <v>20</v>
      </c>
      <c r="I16" s="50">
        <v>17</v>
      </c>
      <c r="J16" s="50">
        <v>7</v>
      </c>
      <c r="K16" s="50">
        <v>4</v>
      </c>
      <c r="L16" s="50">
        <v>8</v>
      </c>
      <c r="M16" s="50">
        <v>0</v>
      </c>
      <c r="N16" s="50">
        <v>0</v>
      </c>
      <c r="O16" s="50">
        <v>73</v>
      </c>
      <c r="P16" s="50">
        <v>69</v>
      </c>
      <c r="Q16" s="50">
        <f>P16+O16</f>
        <v>142</v>
      </c>
      <c r="R16" s="356" t="s">
        <v>5</v>
      </c>
      <c r="S16" s="356"/>
    </row>
    <row r="17" spans="1:19" ht="27" customHeight="1">
      <c r="A17" s="280" t="s">
        <v>376</v>
      </c>
      <c r="B17" s="280"/>
      <c r="C17" s="50">
        <v>10</v>
      </c>
      <c r="D17" s="50">
        <v>5</v>
      </c>
      <c r="E17" s="50">
        <v>11</v>
      </c>
      <c r="F17" s="50">
        <v>13</v>
      </c>
      <c r="G17" s="50">
        <v>13</v>
      </c>
      <c r="H17" s="50">
        <v>8</v>
      </c>
      <c r="I17" s="50">
        <v>14</v>
      </c>
      <c r="J17" s="50">
        <v>8</v>
      </c>
      <c r="K17" s="50">
        <v>2</v>
      </c>
      <c r="L17" s="50">
        <v>4</v>
      </c>
      <c r="M17" s="50">
        <v>2</v>
      </c>
      <c r="N17" s="50">
        <v>4</v>
      </c>
      <c r="O17" s="50">
        <v>52</v>
      </c>
      <c r="P17" s="50">
        <v>42</v>
      </c>
      <c r="Q17" s="50">
        <f>P17+O17</f>
        <v>94</v>
      </c>
      <c r="R17" s="356" t="s">
        <v>6</v>
      </c>
      <c r="S17" s="356"/>
    </row>
    <row r="18" spans="1:19" ht="27" customHeight="1">
      <c r="A18" s="280" t="s">
        <v>121</v>
      </c>
      <c r="B18" s="280"/>
      <c r="C18" s="50">
        <v>21</v>
      </c>
      <c r="D18" s="50">
        <v>30</v>
      </c>
      <c r="E18" s="50">
        <v>8</v>
      </c>
      <c r="F18" s="50">
        <v>5</v>
      </c>
      <c r="G18" s="50">
        <v>6</v>
      </c>
      <c r="H18" s="50">
        <v>0</v>
      </c>
      <c r="I18" s="50">
        <v>3</v>
      </c>
      <c r="J18" s="50">
        <v>0</v>
      </c>
      <c r="K18" s="50">
        <v>0</v>
      </c>
      <c r="L18" s="50">
        <v>0</v>
      </c>
      <c r="M18" s="50">
        <v>0</v>
      </c>
      <c r="N18" s="50">
        <v>0</v>
      </c>
      <c r="O18" s="50">
        <v>38</v>
      </c>
      <c r="P18" s="50">
        <v>35</v>
      </c>
      <c r="Q18" s="50">
        <v>73</v>
      </c>
      <c r="R18" s="356" t="s">
        <v>13</v>
      </c>
      <c r="S18" s="356"/>
    </row>
    <row r="19" spans="1:19" ht="27" customHeight="1">
      <c r="A19" s="280" t="s">
        <v>318</v>
      </c>
      <c r="B19" s="280"/>
      <c r="C19" s="50">
        <v>2</v>
      </c>
      <c r="D19" s="50">
        <v>0</v>
      </c>
      <c r="E19" s="50">
        <v>13</v>
      </c>
      <c r="F19" s="50">
        <v>0</v>
      </c>
      <c r="G19" s="50">
        <v>12</v>
      </c>
      <c r="H19" s="50">
        <v>0</v>
      </c>
      <c r="I19" s="50">
        <v>19</v>
      </c>
      <c r="J19" s="50">
        <v>0</v>
      </c>
      <c r="K19" s="50">
        <v>17</v>
      </c>
      <c r="L19" s="50">
        <v>0</v>
      </c>
      <c r="M19" s="50">
        <v>4</v>
      </c>
      <c r="N19" s="50">
        <v>0</v>
      </c>
      <c r="O19" s="50">
        <v>67</v>
      </c>
      <c r="P19" s="50">
        <v>0</v>
      </c>
      <c r="Q19" s="50">
        <v>67</v>
      </c>
      <c r="R19" s="356" t="s">
        <v>14</v>
      </c>
      <c r="S19" s="356"/>
    </row>
    <row r="20" spans="1:19" ht="27" customHeight="1" thickBot="1">
      <c r="A20" s="311" t="s">
        <v>123</v>
      </c>
      <c r="B20" s="311"/>
      <c r="C20" s="37">
        <v>0</v>
      </c>
      <c r="D20" s="37">
        <v>32</v>
      </c>
      <c r="E20" s="37">
        <v>18</v>
      </c>
      <c r="F20" s="37">
        <v>18</v>
      </c>
      <c r="G20" s="37">
        <v>20</v>
      </c>
      <c r="H20" s="37">
        <v>11</v>
      </c>
      <c r="I20" s="37">
        <v>19</v>
      </c>
      <c r="J20" s="37">
        <v>3</v>
      </c>
      <c r="K20" s="37">
        <v>0</v>
      </c>
      <c r="L20" s="37">
        <v>4</v>
      </c>
      <c r="M20" s="37">
        <v>0</v>
      </c>
      <c r="N20" s="37">
        <v>0</v>
      </c>
      <c r="O20" s="37">
        <v>57</v>
      </c>
      <c r="P20" s="37">
        <v>68</v>
      </c>
      <c r="Q20" s="37">
        <v>125</v>
      </c>
      <c r="R20" s="357" t="s">
        <v>7</v>
      </c>
      <c r="S20" s="357"/>
    </row>
    <row r="21" spans="1:19" s="110" customFormat="1" ht="27" customHeight="1" thickBot="1">
      <c r="A21" s="282" t="s">
        <v>124</v>
      </c>
      <c r="B21" s="282"/>
      <c r="C21" s="56">
        <f aca="true" t="shared" si="1" ref="C21:N21">SUM(C8:C20)</f>
        <v>190</v>
      </c>
      <c r="D21" s="56">
        <f t="shared" si="1"/>
        <v>204</v>
      </c>
      <c r="E21" s="56">
        <f t="shared" si="1"/>
        <v>191</v>
      </c>
      <c r="F21" s="56">
        <f t="shared" si="1"/>
        <v>115</v>
      </c>
      <c r="G21" s="56">
        <f t="shared" si="1"/>
        <v>122</v>
      </c>
      <c r="H21" s="56">
        <f t="shared" si="1"/>
        <v>91</v>
      </c>
      <c r="I21" s="56">
        <f t="shared" si="1"/>
        <v>151</v>
      </c>
      <c r="J21" s="56">
        <f t="shared" si="1"/>
        <v>55</v>
      </c>
      <c r="K21" s="56">
        <f t="shared" si="1"/>
        <v>144</v>
      </c>
      <c r="L21" s="56">
        <f t="shared" si="1"/>
        <v>50</v>
      </c>
      <c r="M21" s="56">
        <f t="shared" si="1"/>
        <v>212</v>
      </c>
      <c r="N21" s="56">
        <f t="shared" si="1"/>
        <v>10</v>
      </c>
      <c r="O21" s="56">
        <v>1010</v>
      </c>
      <c r="P21" s="56">
        <v>525</v>
      </c>
      <c r="Q21" s="56">
        <f>SUM(Q8:Q20)</f>
        <v>1535</v>
      </c>
      <c r="R21" s="282" t="s">
        <v>244</v>
      </c>
      <c r="S21" s="282"/>
    </row>
    <row r="22" ht="13.5" thickTop="1"/>
  </sheetData>
  <sheetProtection/>
  <mergeCells count="42">
    <mergeCell ref="A20:B20"/>
    <mergeCell ref="A12:A14"/>
    <mergeCell ref="R21:S21"/>
    <mergeCell ref="R19:S19"/>
    <mergeCell ref="R20:S20"/>
    <mergeCell ref="A21:B21"/>
    <mergeCell ref="A15:B15"/>
    <mergeCell ref="R17:S17"/>
    <mergeCell ref="A19:B19"/>
    <mergeCell ref="A9:B9"/>
    <mergeCell ref="A16:B16"/>
    <mergeCell ref="A18:B18"/>
    <mergeCell ref="A17:B17"/>
    <mergeCell ref="S12:S14"/>
    <mergeCell ref="A11:B11"/>
    <mergeCell ref="R9:S9"/>
    <mergeCell ref="A8:B8"/>
    <mergeCell ref="C5:D5"/>
    <mergeCell ref="I4:J4"/>
    <mergeCell ref="C4:D4"/>
    <mergeCell ref="R18:S18"/>
    <mergeCell ref="A2:B7"/>
    <mergeCell ref="C2:Q2"/>
    <mergeCell ref="R15:S15"/>
    <mergeCell ref="R16:S16"/>
    <mergeCell ref="R8:S8"/>
    <mergeCell ref="R1:S1"/>
    <mergeCell ref="A1:B1"/>
    <mergeCell ref="G5:H5"/>
    <mergeCell ref="K5:L5"/>
    <mergeCell ref="I5:J5"/>
    <mergeCell ref="A10:B10"/>
    <mergeCell ref="O4:Q4"/>
    <mergeCell ref="E5:F5"/>
    <mergeCell ref="M5:N5"/>
    <mergeCell ref="K4:L4"/>
    <mergeCell ref="O5:Q5"/>
    <mergeCell ref="M4:N4"/>
    <mergeCell ref="R2:S7"/>
    <mergeCell ref="C3:Q3"/>
    <mergeCell ref="E4:F4"/>
    <mergeCell ref="G4:H4"/>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X21"/>
  <sheetViews>
    <sheetView rightToLeft="1" view="pageBreakPreview" zoomScale="80" zoomScaleSheetLayoutView="80" zoomScalePageLayoutView="0" workbookViewId="0" topLeftCell="A1">
      <selection activeCell="M11" sqref="M11"/>
    </sheetView>
  </sheetViews>
  <sheetFormatPr defaultColWidth="9.140625" defaultRowHeight="12.75"/>
  <cols>
    <col min="1" max="1" width="4.57421875" style="41" customWidth="1"/>
    <col min="2" max="2" width="12.00390625" style="41" customWidth="1"/>
    <col min="3" max="15" width="10.00390625" style="41" customWidth="1"/>
    <col min="16" max="16" width="18.140625" style="41" bestFit="1" customWidth="1"/>
    <col min="17" max="17" width="7.421875" style="41" customWidth="1"/>
    <col min="18" max="21" width="6.8515625" style="41" customWidth="1"/>
    <col min="22" max="16384" width="9.140625" style="41" customWidth="1"/>
  </cols>
  <sheetData>
    <row r="1" spans="1:24" ht="92.25" customHeight="1" thickBot="1">
      <c r="A1" s="352" t="s">
        <v>295</v>
      </c>
      <c r="B1" s="352"/>
      <c r="C1" s="20"/>
      <c r="D1" s="4"/>
      <c r="E1" s="4"/>
      <c r="F1" s="4"/>
      <c r="G1" s="4"/>
      <c r="H1" s="4"/>
      <c r="I1" s="4"/>
      <c r="J1" s="4"/>
      <c r="K1" s="4"/>
      <c r="L1" s="4"/>
      <c r="M1" s="4"/>
      <c r="N1" s="4"/>
      <c r="O1" s="4"/>
      <c r="P1" s="351" t="s">
        <v>296</v>
      </c>
      <c r="Q1" s="351"/>
      <c r="R1" s="5"/>
      <c r="S1" s="5"/>
      <c r="T1" s="5"/>
      <c r="U1" s="5"/>
      <c r="V1" s="5"/>
      <c r="W1" s="5"/>
      <c r="X1" s="5"/>
    </row>
    <row r="2" spans="1:17" ht="21" customHeight="1" thickTop="1">
      <c r="A2" s="266" t="s">
        <v>129</v>
      </c>
      <c r="B2" s="266"/>
      <c r="C2" s="266" t="s">
        <v>134</v>
      </c>
      <c r="D2" s="266"/>
      <c r="E2" s="266"/>
      <c r="F2" s="266"/>
      <c r="G2" s="266"/>
      <c r="H2" s="266"/>
      <c r="I2" s="266"/>
      <c r="J2" s="266"/>
      <c r="K2" s="266"/>
      <c r="L2" s="266"/>
      <c r="M2" s="266"/>
      <c r="N2" s="266"/>
      <c r="O2" s="266"/>
      <c r="P2" s="266" t="s">
        <v>95</v>
      </c>
      <c r="Q2" s="266"/>
    </row>
    <row r="3" spans="1:17" ht="20.25" customHeight="1">
      <c r="A3" s="267"/>
      <c r="B3" s="267"/>
      <c r="C3" s="267" t="s">
        <v>26</v>
      </c>
      <c r="D3" s="267"/>
      <c r="E3" s="267"/>
      <c r="F3" s="267"/>
      <c r="G3" s="267"/>
      <c r="H3" s="267"/>
      <c r="I3" s="267"/>
      <c r="J3" s="267"/>
      <c r="K3" s="267"/>
      <c r="L3" s="267"/>
      <c r="M3" s="267"/>
      <c r="N3" s="267"/>
      <c r="O3" s="267"/>
      <c r="P3" s="267"/>
      <c r="Q3" s="267"/>
    </row>
    <row r="4" spans="1:17" ht="21.75" customHeight="1">
      <c r="A4" s="267"/>
      <c r="B4" s="267"/>
      <c r="C4" s="264" t="s">
        <v>146</v>
      </c>
      <c r="D4" s="264"/>
      <c r="E4" s="264" t="s">
        <v>147</v>
      </c>
      <c r="F4" s="264"/>
      <c r="G4" s="264" t="s">
        <v>148</v>
      </c>
      <c r="H4" s="264"/>
      <c r="I4" s="264" t="s">
        <v>149</v>
      </c>
      <c r="J4" s="264"/>
      <c r="K4" s="264" t="s">
        <v>150</v>
      </c>
      <c r="L4" s="264"/>
      <c r="M4" s="330" t="s">
        <v>124</v>
      </c>
      <c r="N4" s="330"/>
      <c r="O4" s="330"/>
      <c r="P4" s="267"/>
      <c r="Q4" s="267"/>
    </row>
    <row r="5" spans="1:17" ht="27" customHeight="1">
      <c r="A5" s="267"/>
      <c r="B5" s="267"/>
      <c r="C5" s="267" t="s">
        <v>55</v>
      </c>
      <c r="D5" s="267"/>
      <c r="E5" s="267" t="s">
        <v>56</v>
      </c>
      <c r="F5" s="267"/>
      <c r="G5" s="267" t="s">
        <v>57</v>
      </c>
      <c r="H5" s="267"/>
      <c r="I5" s="267" t="s">
        <v>58</v>
      </c>
      <c r="J5" s="267"/>
      <c r="K5" s="267" t="s">
        <v>59</v>
      </c>
      <c r="L5" s="267"/>
      <c r="M5" s="267" t="s">
        <v>238</v>
      </c>
      <c r="N5" s="267"/>
      <c r="O5" s="267"/>
      <c r="P5" s="267"/>
      <c r="Q5" s="267"/>
    </row>
    <row r="6" spans="1:17" ht="16.5" customHeight="1">
      <c r="A6" s="267"/>
      <c r="B6" s="267"/>
      <c r="C6" s="1" t="s">
        <v>135</v>
      </c>
      <c r="D6" s="1" t="s">
        <v>136</v>
      </c>
      <c r="E6" s="1" t="s">
        <v>135</v>
      </c>
      <c r="F6" s="1" t="s">
        <v>136</v>
      </c>
      <c r="G6" s="1" t="s">
        <v>135</v>
      </c>
      <c r="H6" s="1" t="s">
        <v>136</v>
      </c>
      <c r="I6" s="1" t="s">
        <v>135</v>
      </c>
      <c r="J6" s="1" t="s">
        <v>136</v>
      </c>
      <c r="K6" s="1" t="s">
        <v>135</v>
      </c>
      <c r="L6" s="1" t="s">
        <v>136</v>
      </c>
      <c r="M6" s="1" t="s">
        <v>135</v>
      </c>
      <c r="N6" s="1" t="s">
        <v>136</v>
      </c>
      <c r="O6" s="47" t="s">
        <v>138</v>
      </c>
      <c r="P6" s="267"/>
      <c r="Q6" s="267"/>
    </row>
    <row r="7" spans="1:17" ht="27" customHeight="1" thickBot="1">
      <c r="A7" s="268"/>
      <c r="B7" s="268"/>
      <c r="C7" s="38" t="s">
        <v>240</v>
      </c>
      <c r="D7" s="38" t="s">
        <v>241</v>
      </c>
      <c r="E7" s="38" t="s">
        <v>240</v>
      </c>
      <c r="F7" s="38" t="s">
        <v>241</v>
      </c>
      <c r="G7" s="38" t="s">
        <v>240</v>
      </c>
      <c r="H7" s="38" t="s">
        <v>241</v>
      </c>
      <c r="I7" s="38" t="s">
        <v>240</v>
      </c>
      <c r="J7" s="38" t="s">
        <v>241</v>
      </c>
      <c r="K7" s="38" t="s">
        <v>240</v>
      </c>
      <c r="L7" s="38" t="s">
        <v>241</v>
      </c>
      <c r="M7" s="38" t="s">
        <v>240</v>
      </c>
      <c r="N7" s="38" t="s">
        <v>241</v>
      </c>
      <c r="O7" s="38" t="s">
        <v>238</v>
      </c>
      <c r="P7" s="268"/>
      <c r="Q7" s="268"/>
    </row>
    <row r="8" spans="1:17" ht="26.25" customHeight="1">
      <c r="A8" s="332" t="s">
        <v>258</v>
      </c>
      <c r="B8" s="332"/>
      <c r="C8" s="37">
        <v>0</v>
      </c>
      <c r="D8" s="37">
        <v>0</v>
      </c>
      <c r="E8" s="37">
        <v>0</v>
      </c>
      <c r="F8" s="37">
        <v>2</v>
      </c>
      <c r="G8" s="37">
        <v>0</v>
      </c>
      <c r="H8" s="37">
        <v>1</v>
      </c>
      <c r="I8" s="37">
        <v>0</v>
      </c>
      <c r="J8" s="37">
        <v>4</v>
      </c>
      <c r="K8" s="37">
        <v>2</v>
      </c>
      <c r="L8" s="37">
        <v>2</v>
      </c>
      <c r="M8" s="37">
        <v>2</v>
      </c>
      <c r="N8" s="37">
        <v>9</v>
      </c>
      <c r="O8" s="37">
        <v>11</v>
      </c>
      <c r="P8" s="291" t="s">
        <v>259</v>
      </c>
      <c r="Q8" s="291"/>
    </row>
    <row r="9" spans="1:17" ht="26.25" customHeight="1">
      <c r="A9" s="280" t="s">
        <v>114</v>
      </c>
      <c r="B9" s="280"/>
      <c r="C9" s="50">
        <v>4</v>
      </c>
      <c r="D9" s="50">
        <v>0</v>
      </c>
      <c r="E9" s="50">
        <v>4</v>
      </c>
      <c r="F9" s="50">
        <v>0</v>
      </c>
      <c r="G9" s="50">
        <v>8</v>
      </c>
      <c r="H9" s="50">
        <v>0</v>
      </c>
      <c r="I9" s="50">
        <v>5</v>
      </c>
      <c r="J9" s="50">
        <v>0</v>
      </c>
      <c r="K9" s="50">
        <v>0</v>
      </c>
      <c r="L9" s="50">
        <v>0</v>
      </c>
      <c r="M9" s="50">
        <v>21</v>
      </c>
      <c r="N9" s="50">
        <v>0</v>
      </c>
      <c r="O9" s="50">
        <v>21</v>
      </c>
      <c r="P9" s="9"/>
      <c r="Q9" s="10" t="s">
        <v>12</v>
      </c>
    </row>
    <row r="10" spans="1:17" ht="26.25" customHeight="1">
      <c r="A10" s="280" t="s">
        <v>115</v>
      </c>
      <c r="B10" s="280"/>
      <c r="C10" s="50">
        <v>5</v>
      </c>
      <c r="D10" s="50">
        <v>0</v>
      </c>
      <c r="E10" s="50">
        <v>40</v>
      </c>
      <c r="F10" s="50">
        <v>0</v>
      </c>
      <c r="G10" s="50">
        <v>0</v>
      </c>
      <c r="H10" s="50">
        <v>0</v>
      </c>
      <c r="I10" s="50">
        <v>0</v>
      </c>
      <c r="J10" s="50">
        <v>0</v>
      </c>
      <c r="K10" s="50">
        <v>0</v>
      </c>
      <c r="L10" s="50">
        <v>0</v>
      </c>
      <c r="M10" s="50">
        <v>45</v>
      </c>
      <c r="N10" s="50">
        <v>0</v>
      </c>
      <c r="O10" s="50">
        <v>45</v>
      </c>
      <c r="P10" s="9"/>
      <c r="Q10" s="10" t="s">
        <v>8</v>
      </c>
    </row>
    <row r="11" spans="1:17" ht="26.25" customHeight="1">
      <c r="A11" s="280" t="s">
        <v>116</v>
      </c>
      <c r="B11" s="280"/>
      <c r="C11" s="216">
        <v>20</v>
      </c>
      <c r="D11" s="50">
        <v>41</v>
      </c>
      <c r="E11" s="50">
        <v>20</v>
      </c>
      <c r="F11" s="50">
        <v>23</v>
      </c>
      <c r="G11" s="50">
        <v>11</v>
      </c>
      <c r="H11" s="50">
        <v>24</v>
      </c>
      <c r="I11" s="50">
        <v>8</v>
      </c>
      <c r="J11" s="50">
        <v>20</v>
      </c>
      <c r="K11" s="50">
        <v>0</v>
      </c>
      <c r="L11" s="50">
        <v>0</v>
      </c>
      <c r="M11" s="50">
        <v>59</v>
      </c>
      <c r="N11" s="50">
        <v>108</v>
      </c>
      <c r="O11" s="50">
        <v>167</v>
      </c>
      <c r="P11" s="9"/>
      <c r="Q11" s="10" t="s">
        <v>11</v>
      </c>
    </row>
    <row r="12" spans="1:17" ht="26.25" customHeight="1">
      <c r="A12" s="283" t="s">
        <v>117</v>
      </c>
      <c r="B12" s="57" t="s">
        <v>118</v>
      </c>
      <c r="C12" s="50">
        <v>0</v>
      </c>
      <c r="D12" s="50">
        <v>0</v>
      </c>
      <c r="E12" s="50">
        <v>2</v>
      </c>
      <c r="F12" s="50">
        <v>0</v>
      </c>
      <c r="G12" s="50">
        <v>3</v>
      </c>
      <c r="H12" s="50">
        <v>1</v>
      </c>
      <c r="I12" s="50">
        <v>6</v>
      </c>
      <c r="J12" s="50">
        <v>0</v>
      </c>
      <c r="K12" s="50">
        <v>89</v>
      </c>
      <c r="L12" s="50">
        <v>3</v>
      </c>
      <c r="M12" s="50">
        <v>100</v>
      </c>
      <c r="N12" s="50">
        <v>4</v>
      </c>
      <c r="O12" s="50">
        <v>104</v>
      </c>
      <c r="P12" s="74" t="s">
        <v>260</v>
      </c>
      <c r="Q12" s="315" t="s">
        <v>4</v>
      </c>
    </row>
    <row r="13" spans="1:17" ht="26.25" customHeight="1">
      <c r="A13" s="284"/>
      <c r="B13" s="57" t="s">
        <v>119</v>
      </c>
      <c r="C13" s="50">
        <v>70</v>
      </c>
      <c r="D13" s="50">
        <v>133</v>
      </c>
      <c r="E13" s="50">
        <v>60</v>
      </c>
      <c r="F13" s="50">
        <v>55</v>
      </c>
      <c r="G13" s="50">
        <v>45</v>
      </c>
      <c r="H13" s="50">
        <v>45</v>
      </c>
      <c r="I13" s="50">
        <v>131</v>
      </c>
      <c r="J13" s="50">
        <v>50</v>
      </c>
      <c r="K13" s="50">
        <v>102</v>
      </c>
      <c r="L13" s="50">
        <v>8</v>
      </c>
      <c r="M13" s="50">
        <v>408</v>
      </c>
      <c r="N13" s="50">
        <v>291</v>
      </c>
      <c r="O13" s="50">
        <v>699</v>
      </c>
      <c r="P13" s="74" t="s">
        <v>278</v>
      </c>
      <c r="Q13" s="316"/>
    </row>
    <row r="14" spans="1:17" ht="26.25" customHeight="1">
      <c r="A14" s="285"/>
      <c r="B14" s="57" t="s">
        <v>120</v>
      </c>
      <c r="C14" s="55">
        <v>14</v>
      </c>
      <c r="D14" s="55">
        <v>0</v>
      </c>
      <c r="E14" s="55">
        <v>8</v>
      </c>
      <c r="F14" s="55">
        <v>0</v>
      </c>
      <c r="G14" s="55">
        <v>5</v>
      </c>
      <c r="H14" s="55">
        <v>0</v>
      </c>
      <c r="I14" s="55">
        <v>3</v>
      </c>
      <c r="J14" s="55">
        <v>0</v>
      </c>
      <c r="K14" s="55">
        <v>1</v>
      </c>
      <c r="L14" s="55">
        <v>0</v>
      </c>
      <c r="M14" s="50">
        <v>31</v>
      </c>
      <c r="N14" s="50">
        <v>0</v>
      </c>
      <c r="O14" s="50">
        <v>31</v>
      </c>
      <c r="P14" s="74" t="s">
        <v>279</v>
      </c>
      <c r="Q14" s="317"/>
    </row>
    <row r="15" spans="1:17" ht="26.25" customHeight="1">
      <c r="A15" s="280" t="s">
        <v>237</v>
      </c>
      <c r="B15" s="280"/>
      <c r="C15" s="55">
        <v>6</v>
      </c>
      <c r="D15" s="55">
        <v>0</v>
      </c>
      <c r="E15" s="55">
        <v>16</v>
      </c>
      <c r="F15" s="55">
        <v>0</v>
      </c>
      <c r="G15" s="55">
        <v>0</v>
      </c>
      <c r="H15" s="55">
        <v>0</v>
      </c>
      <c r="I15" s="55">
        <v>0</v>
      </c>
      <c r="J15" s="55">
        <v>0</v>
      </c>
      <c r="K15" s="55">
        <v>0</v>
      </c>
      <c r="L15" s="55">
        <v>0</v>
      </c>
      <c r="M15" s="50">
        <v>22</v>
      </c>
      <c r="N15" s="50">
        <v>0</v>
      </c>
      <c r="O15" s="50">
        <v>22</v>
      </c>
      <c r="P15" s="22"/>
      <c r="Q15" s="27" t="s">
        <v>239</v>
      </c>
    </row>
    <row r="16" spans="1:17" ht="26.25" customHeight="1">
      <c r="A16" s="280" t="s">
        <v>256</v>
      </c>
      <c r="B16" s="280"/>
      <c r="C16" s="50">
        <v>6</v>
      </c>
      <c r="D16" s="50">
        <v>0</v>
      </c>
      <c r="E16" s="50">
        <v>25</v>
      </c>
      <c r="F16" s="50">
        <v>53</v>
      </c>
      <c r="G16" s="50">
        <v>29</v>
      </c>
      <c r="H16" s="50">
        <v>11</v>
      </c>
      <c r="I16" s="50">
        <v>26</v>
      </c>
      <c r="J16" s="50">
        <v>16</v>
      </c>
      <c r="K16" s="50">
        <v>8</v>
      </c>
      <c r="L16" s="50">
        <v>8</v>
      </c>
      <c r="M16" s="50">
        <v>94</v>
      </c>
      <c r="N16" s="50">
        <v>88</v>
      </c>
      <c r="O16" s="50">
        <v>182</v>
      </c>
      <c r="P16" s="9"/>
      <c r="Q16" s="10" t="s">
        <v>5</v>
      </c>
    </row>
    <row r="17" spans="1:17" ht="26.25" customHeight="1">
      <c r="A17" s="280" t="s">
        <v>376</v>
      </c>
      <c r="B17" s="280"/>
      <c r="C17" s="50">
        <v>21</v>
      </c>
      <c r="D17" s="50">
        <v>23</v>
      </c>
      <c r="E17" s="50">
        <v>20</v>
      </c>
      <c r="F17" s="50">
        <v>15</v>
      </c>
      <c r="G17" s="50">
        <v>23</v>
      </c>
      <c r="H17" s="50">
        <v>14</v>
      </c>
      <c r="I17" s="50">
        <v>18</v>
      </c>
      <c r="J17" s="50">
        <v>14</v>
      </c>
      <c r="K17" s="50">
        <v>13</v>
      </c>
      <c r="L17" s="50">
        <v>22</v>
      </c>
      <c r="M17" s="50">
        <v>95</v>
      </c>
      <c r="N17" s="50">
        <v>88</v>
      </c>
      <c r="O17" s="50">
        <v>183</v>
      </c>
      <c r="P17" s="9"/>
      <c r="Q17" s="10" t="s">
        <v>6</v>
      </c>
    </row>
    <row r="18" spans="1:17" ht="26.25" customHeight="1">
      <c r="A18" s="280" t="s">
        <v>121</v>
      </c>
      <c r="B18" s="280"/>
      <c r="C18" s="50">
        <v>16</v>
      </c>
      <c r="D18" s="50">
        <v>40</v>
      </c>
      <c r="E18" s="50">
        <v>19</v>
      </c>
      <c r="F18" s="50">
        <v>22</v>
      </c>
      <c r="G18" s="50">
        <v>11</v>
      </c>
      <c r="H18" s="50">
        <v>0</v>
      </c>
      <c r="I18" s="50">
        <v>9</v>
      </c>
      <c r="J18" s="50">
        <v>0</v>
      </c>
      <c r="K18" s="50">
        <v>0</v>
      </c>
      <c r="L18" s="50">
        <v>0</v>
      </c>
      <c r="M18" s="50">
        <v>55</v>
      </c>
      <c r="N18" s="50">
        <v>62</v>
      </c>
      <c r="O18" s="50">
        <v>117</v>
      </c>
      <c r="P18" s="9"/>
      <c r="Q18" s="10" t="s">
        <v>13</v>
      </c>
    </row>
    <row r="19" spans="1:17" ht="26.25" customHeight="1">
      <c r="A19" s="280" t="s">
        <v>122</v>
      </c>
      <c r="B19" s="280"/>
      <c r="C19" s="50">
        <v>22</v>
      </c>
      <c r="D19" s="50">
        <v>0</v>
      </c>
      <c r="E19" s="50">
        <v>25</v>
      </c>
      <c r="F19" s="50">
        <v>0</v>
      </c>
      <c r="G19" s="50">
        <v>26</v>
      </c>
      <c r="H19" s="50">
        <v>0</v>
      </c>
      <c r="I19" s="50">
        <v>15</v>
      </c>
      <c r="J19" s="50">
        <v>0</v>
      </c>
      <c r="K19" s="50">
        <v>3</v>
      </c>
      <c r="L19" s="50">
        <v>0</v>
      </c>
      <c r="M19" s="50">
        <v>91</v>
      </c>
      <c r="N19" s="50">
        <v>0</v>
      </c>
      <c r="O19" s="50">
        <v>91</v>
      </c>
      <c r="P19" s="9"/>
      <c r="Q19" s="10" t="s">
        <v>14</v>
      </c>
    </row>
    <row r="20" spans="1:17" ht="26.25" customHeight="1" thickBot="1">
      <c r="A20" s="281" t="s">
        <v>123</v>
      </c>
      <c r="B20" s="281"/>
      <c r="C20" s="58">
        <v>0</v>
      </c>
      <c r="D20" s="58">
        <v>32</v>
      </c>
      <c r="E20" s="58">
        <v>46</v>
      </c>
      <c r="F20" s="58">
        <v>18</v>
      </c>
      <c r="G20" s="58">
        <v>19</v>
      </c>
      <c r="H20" s="58">
        <v>15</v>
      </c>
      <c r="I20" s="58">
        <v>22</v>
      </c>
      <c r="J20" s="58">
        <v>11</v>
      </c>
      <c r="K20" s="58">
        <v>0</v>
      </c>
      <c r="L20" s="58">
        <v>1</v>
      </c>
      <c r="M20" s="50">
        <v>87</v>
      </c>
      <c r="N20" s="50">
        <v>77</v>
      </c>
      <c r="O20" s="50">
        <v>164</v>
      </c>
      <c r="P20" s="11"/>
      <c r="Q20" s="12" t="s">
        <v>7</v>
      </c>
    </row>
    <row r="21" spans="1:17" ht="26.25" customHeight="1" thickBot="1">
      <c r="A21" s="282" t="s">
        <v>124</v>
      </c>
      <c r="B21" s="282"/>
      <c r="C21" s="56">
        <f aca="true" t="shared" si="0" ref="C21:O21">SUM(C8:C20)</f>
        <v>184</v>
      </c>
      <c r="D21" s="56">
        <f t="shared" si="0"/>
        <v>269</v>
      </c>
      <c r="E21" s="56">
        <f t="shared" si="0"/>
        <v>285</v>
      </c>
      <c r="F21" s="56">
        <f t="shared" si="0"/>
        <v>188</v>
      </c>
      <c r="G21" s="56">
        <f t="shared" si="0"/>
        <v>180</v>
      </c>
      <c r="H21" s="56">
        <f t="shared" si="0"/>
        <v>111</v>
      </c>
      <c r="I21" s="56">
        <f t="shared" si="0"/>
        <v>243</v>
      </c>
      <c r="J21" s="56">
        <f t="shared" si="0"/>
        <v>115</v>
      </c>
      <c r="K21" s="56">
        <f t="shared" si="0"/>
        <v>218</v>
      </c>
      <c r="L21" s="56">
        <f t="shared" si="0"/>
        <v>44</v>
      </c>
      <c r="M21" s="56">
        <f t="shared" si="0"/>
        <v>1110</v>
      </c>
      <c r="N21" s="56">
        <f t="shared" si="0"/>
        <v>727</v>
      </c>
      <c r="O21" s="56">
        <f t="shared" si="0"/>
        <v>1837</v>
      </c>
      <c r="P21" s="293" t="s">
        <v>238</v>
      </c>
      <c r="Q21" s="293"/>
    </row>
    <row r="22" ht="13.5" thickTop="1"/>
  </sheetData>
  <sheetProtection/>
  <mergeCells count="33">
    <mergeCell ref="P21:Q21"/>
    <mergeCell ref="A9:B9"/>
    <mergeCell ref="A10:B10"/>
    <mergeCell ref="A11:B11"/>
    <mergeCell ref="A20:B20"/>
    <mergeCell ref="A21:B21"/>
    <mergeCell ref="A15:B15"/>
    <mergeCell ref="A16:B16"/>
    <mergeCell ref="A17:B17"/>
    <mergeCell ref="A18:B18"/>
    <mergeCell ref="A19:B19"/>
    <mergeCell ref="E4:F4"/>
    <mergeCell ref="A12:A14"/>
    <mergeCell ref="G5:H5"/>
    <mergeCell ref="E5:F5"/>
    <mergeCell ref="I4:J4"/>
    <mergeCell ref="C5:D5"/>
    <mergeCell ref="P1:Q1"/>
    <mergeCell ref="A8:B8"/>
    <mergeCell ref="M4:O4"/>
    <mergeCell ref="I5:J5"/>
    <mergeCell ref="M5:O5"/>
    <mergeCell ref="A1:B1"/>
    <mergeCell ref="Q12:Q14"/>
    <mergeCell ref="A2:B7"/>
    <mergeCell ref="C2:O2"/>
    <mergeCell ref="K4:L4"/>
    <mergeCell ref="P2:Q7"/>
    <mergeCell ref="P8:Q8"/>
    <mergeCell ref="C3:O3"/>
    <mergeCell ref="C4:D4"/>
    <mergeCell ref="G4:H4"/>
    <mergeCell ref="K5:L5"/>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3:P23"/>
  <sheetViews>
    <sheetView rightToLeft="1" view="pageBreakPreview" zoomScale="90" zoomScaleNormal="75" zoomScaleSheetLayoutView="90" zoomScalePageLayoutView="0" workbookViewId="0" topLeftCell="A3">
      <selection activeCell="A15" sqref="A15"/>
    </sheetView>
  </sheetViews>
  <sheetFormatPr defaultColWidth="9.140625" defaultRowHeight="12.75"/>
  <cols>
    <col min="1" max="1" width="13.8515625" style="41" customWidth="1"/>
    <col min="2" max="14" width="11.57421875" style="41" customWidth="1"/>
    <col min="15" max="15" width="12.28125" style="41" customWidth="1"/>
    <col min="16" max="16" width="17.7109375" style="41" customWidth="1"/>
    <col min="17" max="16384" width="9.140625" style="41" customWidth="1"/>
  </cols>
  <sheetData>
    <row r="3" spans="1:15" ht="27" customHeight="1">
      <c r="A3" s="309" t="s">
        <v>529</v>
      </c>
      <c r="B3" s="309"/>
      <c r="C3" s="309"/>
      <c r="D3" s="309"/>
      <c r="E3" s="309"/>
      <c r="F3" s="309"/>
      <c r="G3" s="309"/>
      <c r="H3" s="309"/>
      <c r="I3" s="309"/>
      <c r="J3" s="309"/>
      <c r="K3" s="309"/>
      <c r="L3" s="309"/>
      <c r="M3" s="309"/>
      <c r="N3" s="309"/>
      <c r="O3" s="309"/>
    </row>
    <row r="4" spans="1:16" ht="18" customHeight="1">
      <c r="A4" s="296" t="s">
        <v>464</v>
      </c>
      <c r="B4" s="296"/>
      <c r="C4" s="296"/>
      <c r="D4" s="296"/>
      <c r="E4" s="296"/>
      <c r="F4" s="296"/>
      <c r="G4" s="296"/>
      <c r="H4" s="296"/>
      <c r="I4" s="296"/>
      <c r="J4" s="296"/>
      <c r="K4" s="296"/>
      <c r="L4" s="296"/>
      <c r="M4" s="296"/>
      <c r="N4" s="296"/>
      <c r="O4" s="296"/>
      <c r="P4" s="5"/>
    </row>
    <row r="5" spans="1:16" ht="35.25" customHeight="1" thickBot="1">
      <c r="A5" s="375" t="s">
        <v>219</v>
      </c>
      <c r="B5" s="375"/>
      <c r="C5" s="19"/>
      <c r="D5" s="19"/>
      <c r="E5" s="19"/>
      <c r="F5" s="19"/>
      <c r="G5" s="19"/>
      <c r="H5" s="19"/>
      <c r="I5" s="19"/>
      <c r="J5" s="19"/>
      <c r="K5" s="19"/>
      <c r="L5" s="19"/>
      <c r="M5" s="19"/>
      <c r="N5" s="19"/>
      <c r="O5" s="23" t="s">
        <v>297</v>
      </c>
      <c r="P5" s="5"/>
    </row>
    <row r="6" spans="1:15" ht="21.75" customHeight="1" thickTop="1">
      <c r="A6" s="306" t="s">
        <v>153</v>
      </c>
      <c r="B6" s="306" t="s">
        <v>151</v>
      </c>
      <c r="C6" s="306"/>
      <c r="D6" s="306"/>
      <c r="E6" s="306"/>
      <c r="F6" s="306"/>
      <c r="G6" s="306"/>
      <c r="H6" s="306"/>
      <c r="I6" s="306"/>
      <c r="J6" s="306"/>
      <c r="K6" s="306"/>
      <c r="L6" s="306"/>
      <c r="M6" s="306"/>
      <c r="N6" s="306"/>
      <c r="O6" s="306" t="s">
        <v>42</v>
      </c>
    </row>
    <row r="7" spans="1:15" ht="21.75" customHeight="1">
      <c r="A7" s="307"/>
      <c r="B7" s="307" t="s">
        <v>40</v>
      </c>
      <c r="C7" s="307"/>
      <c r="D7" s="307"/>
      <c r="E7" s="307"/>
      <c r="F7" s="307"/>
      <c r="G7" s="307"/>
      <c r="H7" s="307"/>
      <c r="I7" s="307"/>
      <c r="J7" s="307"/>
      <c r="K7" s="307"/>
      <c r="L7" s="307"/>
      <c r="M7" s="307"/>
      <c r="N7" s="307"/>
      <c r="O7" s="307"/>
    </row>
    <row r="8" spans="1:15" ht="21.75" customHeight="1">
      <c r="A8" s="307"/>
      <c r="B8" s="264" t="s">
        <v>130</v>
      </c>
      <c r="C8" s="264"/>
      <c r="D8" s="264" t="s">
        <v>131</v>
      </c>
      <c r="E8" s="264"/>
      <c r="F8" s="264" t="s">
        <v>132</v>
      </c>
      <c r="G8" s="264"/>
      <c r="H8" s="264" t="s">
        <v>133</v>
      </c>
      <c r="I8" s="264"/>
      <c r="J8" s="264" t="s">
        <v>134</v>
      </c>
      <c r="K8" s="264"/>
      <c r="L8" s="264" t="s">
        <v>124</v>
      </c>
      <c r="M8" s="264"/>
      <c r="N8" s="264"/>
      <c r="O8" s="307"/>
    </row>
    <row r="9" spans="1:15" ht="24.75" customHeight="1">
      <c r="A9" s="307"/>
      <c r="B9" s="264" t="s">
        <v>41</v>
      </c>
      <c r="C9" s="264"/>
      <c r="D9" s="264" t="s">
        <v>36</v>
      </c>
      <c r="E9" s="264"/>
      <c r="F9" s="264" t="s">
        <v>37</v>
      </c>
      <c r="G9" s="264"/>
      <c r="H9" s="264" t="s">
        <v>38</v>
      </c>
      <c r="I9" s="264"/>
      <c r="J9" s="264" t="s">
        <v>39</v>
      </c>
      <c r="K9" s="264"/>
      <c r="L9" s="264" t="s">
        <v>238</v>
      </c>
      <c r="M9" s="264"/>
      <c r="N9" s="264"/>
      <c r="O9" s="307"/>
    </row>
    <row r="10" spans="1:15" ht="15.75" customHeight="1">
      <c r="A10" s="307"/>
      <c r="B10" s="1" t="s">
        <v>135</v>
      </c>
      <c r="C10" s="1" t="s">
        <v>136</v>
      </c>
      <c r="D10" s="1" t="s">
        <v>135</v>
      </c>
      <c r="E10" s="1" t="s">
        <v>136</v>
      </c>
      <c r="F10" s="1" t="s">
        <v>135</v>
      </c>
      <c r="G10" s="1" t="s">
        <v>136</v>
      </c>
      <c r="H10" s="1" t="s">
        <v>135</v>
      </c>
      <c r="I10" s="1" t="s">
        <v>136</v>
      </c>
      <c r="J10" s="1" t="s">
        <v>135</v>
      </c>
      <c r="K10" s="1" t="s">
        <v>136</v>
      </c>
      <c r="L10" s="1" t="s">
        <v>135</v>
      </c>
      <c r="M10" s="1" t="s">
        <v>136</v>
      </c>
      <c r="N10" s="47" t="s">
        <v>138</v>
      </c>
      <c r="O10" s="307"/>
    </row>
    <row r="11" spans="1:15" ht="23.25" customHeight="1" thickBot="1">
      <c r="A11" s="327"/>
      <c r="B11" s="38" t="s">
        <v>240</v>
      </c>
      <c r="C11" s="38" t="s">
        <v>241</v>
      </c>
      <c r="D11" s="38" t="s">
        <v>240</v>
      </c>
      <c r="E11" s="38" t="s">
        <v>241</v>
      </c>
      <c r="F11" s="38" t="s">
        <v>240</v>
      </c>
      <c r="G11" s="38" t="s">
        <v>241</v>
      </c>
      <c r="H11" s="38" t="s">
        <v>240</v>
      </c>
      <c r="I11" s="38" t="s">
        <v>241</v>
      </c>
      <c r="J11" s="38" t="s">
        <v>240</v>
      </c>
      <c r="K11" s="38" t="s">
        <v>241</v>
      </c>
      <c r="L11" s="38" t="s">
        <v>240</v>
      </c>
      <c r="M11" s="38" t="s">
        <v>241</v>
      </c>
      <c r="N11" s="38" t="s">
        <v>238</v>
      </c>
      <c r="O11" s="307"/>
    </row>
    <row r="12" spans="1:15" ht="29.25" customHeight="1">
      <c r="A12" s="235" t="s">
        <v>225</v>
      </c>
      <c r="B12" s="59">
        <v>218</v>
      </c>
      <c r="C12" s="59">
        <v>223</v>
      </c>
      <c r="D12" s="59">
        <v>0</v>
      </c>
      <c r="E12" s="59">
        <v>0</v>
      </c>
      <c r="F12" s="59">
        <v>0</v>
      </c>
      <c r="G12" s="59">
        <v>0</v>
      </c>
      <c r="H12" s="59">
        <v>0</v>
      </c>
      <c r="I12" s="59">
        <v>0</v>
      </c>
      <c r="J12" s="59">
        <v>0</v>
      </c>
      <c r="K12" s="59">
        <v>0</v>
      </c>
      <c r="L12" s="59">
        <v>218</v>
      </c>
      <c r="M12" s="59">
        <v>223</v>
      </c>
      <c r="N12" s="60">
        <v>441</v>
      </c>
      <c r="O12" s="211" t="s">
        <v>43</v>
      </c>
    </row>
    <row r="13" spans="1:15" ht="29.25" customHeight="1">
      <c r="A13" s="236" t="s">
        <v>226</v>
      </c>
      <c r="B13" s="60">
        <v>216</v>
      </c>
      <c r="C13" s="60">
        <v>205</v>
      </c>
      <c r="D13" s="60">
        <v>166</v>
      </c>
      <c r="E13" s="60">
        <v>217</v>
      </c>
      <c r="F13" s="60">
        <v>0</v>
      </c>
      <c r="G13" s="60">
        <v>0</v>
      </c>
      <c r="H13" s="60">
        <v>0</v>
      </c>
      <c r="I13" s="60">
        <v>0</v>
      </c>
      <c r="J13" s="60">
        <v>0</v>
      </c>
      <c r="K13" s="60">
        <v>0</v>
      </c>
      <c r="L13" s="60">
        <v>382</v>
      </c>
      <c r="M13" s="60">
        <v>422</v>
      </c>
      <c r="N13" s="60">
        <f aca="true" t="shared" si="0" ref="N13:N20">M13+L13</f>
        <v>804</v>
      </c>
      <c r="O13" s="214" t="s">
        <v>44</v>
      </c>
    </row>
    <row r="14" spans="1:15" ht="27" customHeight="1">
      <c r="A14" s="236" t="s">
        <v>227</v>
      </c>
      <c r="B14" s="60">
        <v>193</v>
      </c>
      <c r="C14" s="60">
        <v>86</v>
      </c>
      <c r="D14" s="60">
        <v>199</v>
      </c>
      <c r="E14" s="60">
        <v>179</v>
      </c>
      <c r="F14" s="60">
        <v>128</v>
      </c>
      <c r="G14" s="60">
        <v>195</v>
      </c>
      <c r="H14" s="60">
        <v>0</v>
      </c>
      <c r="I14" s="60">
        <v>0</v>
      </c>
      <c r="J14" s="60">
        <v>0</v>
      </c>
      <c r="K14" s="60">
        <v>0</v>
      </c>
      <c r="L14" s="60">
        <v>520</v>
      </c>
      <c r="M14" s="60">
        <v>460</v>
      </c>
      <c r="N14" s="60">
        <f t="shared" si="0"/>
        <v>980</v>
      </c>
      <c r="O14" s="214" t="s">
        <v>45</v>
      </c>
    </row>
    <row r="15" spans="1:15" ht="24.75" customHeight="1">
      <c r="A15" s="236" t="s">
        <v>228</v>
      </c>
      <c r="B15" s="60">
        <v>139</v>
      </c>
      <c r="C15" s="60">
        <v>53</v>
      </c>
      <c r="D15" s="60">
        <v>209</v>
      </c>
      <c r="E15" s="60">
        <v>119</v>
      </c>
      <c r="F15" s="60">
        <v>189</v>
      </c>
      <c r="G15" s="60">
        <v>79</v>
      </c>
      <c r="H15" s="60">
        <v>190</v>
      </c>
      <c r="I15" s="60">
        <v>204</v>
      </c>
      <c r="J15" s="60">
        <v>0</v>
      </c>
      <c r="K15" s="60">
        <v>0</v>
      </c>
      <c r="L15" s="60">
        <v>727</v>
      </c>
      <c r="M15" s="60">
        <v>455</v>
      </c>
      <c r="N15" s="60">
        <f t="shared" si="0"/>
        <v>1182</v>
      </c>
      <c r="O15" s="214" t="s">
        <v>46</v>
      </c>
    </row>
    <row r="16" spans="1:15" ht="27" customHeight="1">
      <c r="A16" s="236" t="s">
        <v>229</v>
      </c>
      <c r="B16" s="60">
        <v>47</v>
      </c>
      <c r="C16" s="60">
        <v>40</v>
      </c>
      <c r="D16" s="60">
        <v>163</v>
      </c>
      <c r="E16" s="60">
        <v>86</v>
      </c>
      <c r="F16" s="60">
        <v>131</v>
      </c>
      <c r="G16" s="60">
        <v>64</v>
      </c>
      <c r="H16" s="60">
        <v>191</v>
      </c>
      <c r="I16" s="60">
        <v>115</v>
      </c>
      <c r="J16" s="60">
        <v>184</v>
      </c>
      <c r="K16" s="60">
        <v>269</v>
      </c>
      <c r="L16" s="60">
        <v>716</v>
      </c>
      <c r="M16" s="60">
        <v>574</v>
      </c>
      <c r="N16" s="60">
        <f t="shared" si="0"/>
        <v>1290</v>
      </c>
      <c r="O16" s="214" t="s">
        <v>47</v>
      </c>
    </row>
    <row r="17" spans="1:15" ht="30" customHeight="1">
      <c r="A17" s="236" t="s">
        <v>230</v>
      </c>
      <c r="B17" s="60">
        <v>36</v>
      </c>
      <c r="C17" s="60">
        <v>25</v>
      </c>
      <c r="D17" s="60">
        <v>111</v>
      </c>
      <c r="E17" s="60">
        <v>67</v>
      </c>
      <c r="F17" s="60">
        <v>110</v>
      </c>
      <c r="G17" s="60">
        <v>55</v>
      </c>
      <c r="H17" s="60">
        <v>122</v>
      </c>
      <c r="I17" s="60">
        <v>91</v>
      </c>
      <c r="J17" s="60">
        <v>285</v>
      </c>
      <c r="K17" s="60">
        <v>188</v>
      </c>
      <c r="L17" s="60">
        <v>664</v>
      </c>
      <c r="M17" s="60">
        <v>426</v>
      </c>
      <c r="N17" s="60">
        <f t="shared" si="0"/>
        <v>1090</v>
      </c>
      <c r="O17" s="214" t="s">
        <v>48</v>
      </c>
    </row>
    <row r="18" spans="1:15" ht="27" customHeight="1">
      <c r="A18" s="236" t="s">
        <v>231</v>
      </c>
      <c r="B18" s="60">
        <v>44</v>
      </c>
      <c r="C18" s="60">
        <v>26</v>
      </c>
      <c r="D18" s="60">
        <v>46</v>
      </c>
      <c r="E18" s="60">
        <v>31</v>
      </c>
      <c r="F18" s="60">
        <v>63</v>
      </c>
      <c r="G18" s="60">
        <v>47</v>
      </c>
      <c r="H18" s="60">
        <v>151</v>
      </c>
      <c r="I18" s="60">
        <v>55</v>
      </c>
      <c r="J18" s="60">
        <v>180</v>
      </c>
      <c r="K18" s="60">
        <v>111</v>
      </c>
      <c r="L18" s="60">
        <v>484</v>
      </c>
      <c r="M18" s="60">
        <v>270</v>
      </c>
      <c r="N18" s="60">
        <f t="shared" si="0"/>
        <v>754</v>
      </c>
      <c r="O18" s="214" t="s">
        <v>49</v>
      </c>
    </row>
    <row r="19" spans="1:15" ht="32.25" customHeight="1">
      <c r="A19" s="236" t="s">
        <v>232</v>
      </c>
      <c r="B19" s="60">
        <v>75</v>
      </c>
      <c r="C19" s="60">
        <v>22</v>
      </c>
      <c r="D19" s="60">
        <v>77</v>
      </c>
      <c r="E19" s="60">
        <v>30</v>
      </c>
      <c r="F19" s="60">
        <v>35</v>
      </c>
      <c r="G19" s="60">
        <v>42</v>
      </c>
      <c r="H19" s="60">
        <v>144</v>
      </c>
      <c r="I19" s="60">
        <v>50</v>
      </c>
      <c r="J19" s="60">
        <v>243</v>
      </c>
      <c r="K19" s="60">
        <v>115</v>
      </c>
      <c r="L19" s="60">
        <v>574</v>
      </c>
      <c r="M19" s="60">
        <v>259</v>
      </c>
      <c r="N19" s="60">
        <f t="shared" si="0"/>
        <v>833</v>
      </c>
      <c r="O19" s="214" t="s">
        <v>50</v>
      </c>
    </row>
    <row r="20" spans="1:15" ht="30" customHeight="1" thickBot="1">
      <c r="A20" s="237" t="s">
        <v>233</v>
      </c>
      <c r="B20" s="61">
        <v>76</v>
      </c>
      <c r="C20" s="61">
        <v>60</v>
      </c>
      <c r="D20" s="61">
        <v>142</v>
      </c>
      <c r="E20" s="61">
        <v>13</v>
      </c>
      <c r="F20" s="61">
        <v>175</v>
      </c>
      <c r="G20" s="61">
        <v>10</v>
      </c>
      <c r="H20" s="61">
        <v>212</v>
      </c>
      <c r="I20" s="61">
        <v>10</v>
      </c>
      <c r="J20" s="61">
        <v>218</v>
      </c>
      <c r="K20" s="61">
        <v>44</v>
      </c>
      <c r="L20" s="60">
        <v>823</v>
      </c>
      <c r="M20" s="60">
        <v>137</v>
      </c>
      <c r="N20" s="60">
        <f t="shared" si="0"/>
        <v>960</v>
      </c>
      <c r="O20" s="238" t="s">
        <v>51</v>
      </c>
    </row>
    <row r="21" spans="1:15" ht="35.25" customHeight="1" thickBot="1">
      <c r="A21" s="31" t="s">
        <v>124</v>
      </c>
      <c r="B21" s="56">
        <f>SUM(B12:B20)</f>
        <v>1044</v>
      </c>
      <c r="C21" s="56">
        <f aca="true" t="shared" si="1" ref="C21:L21">SUM(C12:C20)</f>
        <v>740</v>
      </c>
      <c r="D21" s="56">
        <f t="shared" si="1"/>
        <v>1113</v>
      </c>
      <c r="E21" s="56">
        <f t="shared" si="1"/>
        <v>742</v>
      </c>
      <c r="F21" s="56">
        <f t="shared" si="1"/>
        <v>831</v>
      </c>
      <c r="G21" s="56">
        <f t="shared" si="1"/>
        <v>492</v>
      </c>
      <c r="H21" s="56">
        <f t="shared" si="1"/>
        <v>1010</v>
      </c>
      <c r="I21" s="56">
        <f t="shared" si="1"/>
        <v>525</v>
      </c>
      <c r="J21" s="56">
        <f t="shared" si="1"/>
        <v>1110</v>
      </c>
      <c r="K21" s="56">
        <f t="shared" si="1"/>
        <v>727</v>
      </c>
      <c r="L21" s="56">
        <f t="shared" si="1"/>
        <v>5108</v>
      </c>
      <c r="M21" s="56">
        <f>SUM(M12:M20)</f>
        <v>3226</v>
      </c>
      <c r="N21" s="56">
        <f>SUM(N12:N20)</f>
        <v>8334</v>
      </c>
      <c r="O21" s="7" t="s">
        <v>238</v>
      </c>
    </row>
    <row r="22" ht="16.5" thickTop="1">
      <c r="B22" s="72"/>
    </row>
    <row r="23" ht="12.75">
      <c r="K23" s="51"/>
    </row>
  </sheetData>
  <sheetProtection/>
  <mergeCells count="19">
    <mergeCell ref="A5:B5"/>
    <mergeCell ref="F9:G9"/>
    <mergeCell ref="H9:I9"/>
    <mergeCell ref="J9:K9"/>
    <mergeCell ref="A6:A11"/>
    <mergeCell ref="B6:N6"/>
    <mergeCell ref="L8:N8"/>
    <mergeCell ref="B9:C9"/>
    <mergeCell ref="D9:E9"/>
    <mergeCell ref="O6:O11"/>
    <mergeCell ref="B7:N7"/>
    <mergeCell ref="B8:C8"/>
    <mergeCell ref="L9:N9"/>
    <mergeCell ref="A4:O4"/>
    <mergeCell ref="A3:O3"/>
    <mergeCell ref="D8:E8"/>
    <mergeCell ref="F8:G8"/>
    <mergeCell ref="H8:I8"/>
    <mergeCell ref="J8:K8"/>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Q54"/>
  <sheetViews>
    <sheetView rightToLeft="1" view="pageBreakPreview" zoomScale="75" zoomScaleNormal="75" zoomScaleSheetLayoutView="75" zoomScalePageLayoutView="0" workbookViewId="0" topLeftCell="A1">
      <selection activeCell="T5" sqref="T5"/>
    </sheetView>
  </sheetViews>
  <sheetFormatPr defaultColWidth="9.140625" defaultRowHeight="12.75"/>
  <cols>
    <col min="1" max="1" width="3.8515625" style="41" customWidth="1"/>
    <col min="2" max="2" width="12.00390625" style="41" customWidth="1"/>
    <col min="3" max="15" width="11.140625" style="41" customWidth="1"/>
    <col min="16" max="16" width="16.57421875" style="41" customWidth="1"/>
    <col min="17" max="17" width="6.421875" style="41" customWidth="1"/>
    <col min="18" max="16384" width="9.140625" style="41" customWidth="1"/>
  </cols>
  <sheetData>
    <row r="1" spans="1:17" ht="31.5" customHeight="1">
      <c r="A1" s="309" t="s">
        <v>466</v>
      </c>
      <c r="B1" s="309"/>
      <c r="C1" s="309"/>
      <c r="D1" s="309"/>
      <c r="E1" s="309"/>
      <c r="F1" s="309"/>
      <c r="G1" s="309"/>
      <c r="H1" s="309"/>
      <c r="I1" s="309"/>
      <c r="J1" s="309"/>
      <c r="K1" s="309"/>
      <c r="L1" s="309"/>
      <c r="M1" s="309"/>
      <c r="N1" s="309"/>
      <c r="O1" s="309"/>
      <c r="P1" s="309"/>
      <c r="Q1" s="309"/>
    </row>
    <row r="2" spans="1:17" s="46" customFormat="1" ht="39.75" customHeight="1">
      <c r="A2" s="359" t="s">
        <v>506</v>
      </c>
      <c r="B2" s="359"/>
      <c r="C2" s="359"/>
      <c r="D2" s="359"/>
      <c r="E2" s="359"/>
      <c r="F2" s="359"/>
      <c r="G2" s="359"/>
      <c r="H2" s="359"/>
      <c r="I2" s="359"/>
      <c r="J2" s="359"/>
      <c r="K2" s="359"/>
      <c r="L2" s="359"/>
      <c r="M2" s="359"/>
      <c r="N2" s="359"/>
      <c r="O2" s="359"/>
      <c r="P2" s="359"/>
      <c r="Q2" s="359"/>
    </row>
    <row r="3" spans="1:17" s="46" customFormat="1" ht="15" customHeight="1" thickBot="1">
      <c r="A3" s="360" t="s">
        <v>220</v>
      </c>
      <c r="B3" s="360"/>
      <c r="C3" s="6"/>
      <c r="D3" s="6"/>
      <c r="E3" s="6"/>
      <c r="F3" s="6"/>
      <c r="G3" s="6"/>
      <c r="H3" s="6"/>
      <c r="I3" s="6"/>
      <c r="J3" s="6"/>
      <c r="K3" s="6"/>
      <c r="L3" s="6"/>
      <c r="M3" s="6"/>
      <c r="N3" s="6"/>
      <c r="O3" s="6"/>
      <c r="P3" s="360" t="s">
        <v>298</v>
      </c>
      <c r="Q3" s="360"/>
    </row>
    <row r="4" spans="1:17" s="46" customFormat="1" ht="29.25" customHeight="1" thickTop="1">
      <c r="A4" s="264" t="s">
        <v>129</v>
      </c>
      <c r="B4" s="264"/>
      <c r="C4" s="263" t="s">
        <v>154</v>
      </c>
      <c r="D4" s="263"/>
      <c r="E4" s="263"/>
      <c r="F4" s="263"/>
      <c r="G4" s="263"/>
      <c r="H4" s="263"/>
      <c r="I4" s="263"/>
      <c r="J4" s="263"/>
      <c r="K4" s="263"/>
      <c r="L4" s="263"/>
      <c r="M4" s="263"/>
      <c r="N4" s="263"/>
      <c r="O4" s="263"/>
      <c r="P4" s="263" t="s">
        <v>95</v>
      </c>
      <c r="Q4" s="263"/>
    </row>
    <row r="5" spans="1:17" s="46" customFormat="1" ht="21.75" customHeight="1">
      <c r="A5" s="264"/>
      <c r="B5" s="264"/>
      <c r="C5" s="264" t="s">
        <v>60</v>
      </c>
      <c r="D5" s="264"/>
      <c r="E5" s="264"/>
      <c r="F5" s="264"/>
      <c r="G5" s="264"/>
      <c r="H5" s="264"/>
      <c r="I5" s="264"/>
      <c r="J5" s="264"/>
      <c r="K5" s="264"/>
      <c r="L5" s="264"/>
      <c r="M5" s="264"/>
      <c r="N5" s="264"/>
      <c r="O5" s="264"/>
      <c r="P5" s="264"/>
      <c r="Q5" s="264"/>
    </row>
    <row r="6" spans="1:17" s="46" customFormat="1" ht="25.5" customHeight="1">
      <c r="A6" s="264"/>
      <c r="B6" s="264"/>
      <c r="C6" s="264" t="s">
        <v>130</v>
      </c>
      <c r="D6" s="264"/>
      <c r="E6" s="264" t="s">
        <v>131</v>
      </c>
      <c r="F6" s="264"/>
      <c r="G6" s="264" t="s">
        <v>132</v>
      </c>
      <c r="H6" s="264"/>
      <c r="I6" s="264" t="s">
        <v>133</v>
      </c>
      <c r="J6" s="264"/>
      <c r="K6" s="264" t="s">
        <v>134</v>
      </c>
      <c r="L6" s="264"/>
      <c r="M6" s="264" t="s">
        <v>124</v>
      </c>
      <c r="N6" s="264"/>
      <c r="O6" s="264"/>
      <c r="P6" s="264"/>
      <c r="Q6" s="264"/>
    </row>
    <row r="7" spans="1:17" ht="17.25" customHeight="1">
      <c r="A7" s="264"/>
      <c r="B7" s="264"/>
      <c r="C7" s="264" t="s">
        <v>22</v>
      </c>
      <c r="D7" s="264"/>
      <c r="E7" s="264" t="s">
        <v>36</v>
      </c>
      <c r="F7" s="264"/>
      <c r="G7" s="264" t="s">
        <v>37</v>
      </c>
      <c r="H7" s="264"/>
      <c r="I7" s="264" t="s">
        <v>38</v>
      </c>
      <c r="J7" s="264"/>
      <c r="K7" s="264" t="s">
        <v>39</v>
      </c>
      <c r="L7" s="264"/>
      <c r="M7" s="264" t="s">
        <v>238</v>
      </c>
      <c r="N7" s="264"/>
      <c r="O7" s="264"/>
      <c r="P7" s="264"/>
      <c r="Q7" s="264"/>
    </row>
    <row r="8" spans="1:17" ht="17.25" customHeight="1">
      <c r="A8" s="264"/>
      <c r="B8" s="264"/>
      <c r="C8" s="1" t="s">
        <v>135</v>
      </c>
      <c r="D8" s="1" t="s">
        <v>136</v>
      </c>
      <c r="E8" s="1" t="s">
        <v>135</v>
      </c>
      <c r="F8" s="1" t="s">
        <v>136</v>
      </c>
      <c r="G8" s="1" t="s">
        <v>135</v>
      </c>
      <c r="H8" s="1" t="s">
        <v>136</v>
      </c>
      <c r="I8" s="1" t="s">
        <v>135</v>
      </c>
      <c r="J8" s="1" t="s">
        <v>136</v>
      </c>
      <c r="K8" s="1" t="s">
        <v>135</v>
      </c>
      <c r="L8" s="1" t="s">
        <v>136</v>
      </c>
      <c r="M8" s="1" t="s">
        <v>135</v>
      </c>
      <c r="N8" s="1" t="s">
        <v>136</v>
      </c>
      <c r="O8" s="47" t="s">
        <v>138</v>
      </c>
      <c r="P8" s="264"/>
      <c r="Q8" s="264"/>
    </row>
    <row r="9" spans="1:17" ht="19.5" customHeight="1" thickBot="1">
      <c r="A9" s="264"/>
      <c r="B9" s="264"/>
      <c r="C9" s="1" t="s">
        <v>240</v>
      </c>
      <c r="D9" s="1" t="s">
        <v>241</v>
      </c>
      <c r="E9" s="1" t="s">
        <v>240</v>
      </c>
      <c r="F9" s="1" t="s">
        <v>241</v>
      </c>
      <c r="G9" s="1" t="s">
        <v>240</v>
      </c>
      <c r="H9" s="1" t="s">
        <v>241</v>
      </c>
      <c r="I9" s="1" t="s">
        <v>240</v>
      </c>
      <c r="J9" s="1" t="s">
        <v>241</v>
      </c>
      <c r="K9" s="1" t="s">
        <v>240</v>
      </c>
      <c r="L9" s="1" t="s">
        <v>241</v>
      </c>
      <c r="M9" s="1" t="s">
        <v>240</v>
      </c>
      <c r="N9" s="1" t="s">
        <v>241</v>
      </c>
      <c r="O9" s="1" t="s">
        <v>238</v>
      </c>
      <c r="P9" s="264"/>
      <c r="Q9" s="264"/>
    </row>
    <row r="10" spans="1:17" s="110" customFormat="1" ht="27.75" customHeight="1">
      <c r="A10" s="332" t="s">
        <v>258</v>
      </c>
      <c r="B10" s="332"/>
      <c r="C10" s="59">
        <v>20</v>
      </c>
      <c r="D10" s="59">
        <v>11</v>
      </c>
      <c r="E10" s="59">
        <v>0</v>
      </c>
      <c r="F10" s="59">
        <v>0</v>
      </c>
      <c r="G10" s="59">
        <v>0</v>
      </c>
      <c r="H10" s="59">
        <v>0</v>
      </c>
      <c r="I10" s="66">
        <v>0</v>
      </c>
      <c r="J10" s="66">
        <v>0</v>
      </c>
      <c r="K10" s="59">
        <v>0</v>
      </c>
      <c r="L10" s="59">
        <v>4</v>
      </c>
      <c r="M10" s="59">
        <f>SUM(C10,E10,G10,I10,K10)</f>
        <v>20</v>
      </c>
      <c r="N10" s="59">
        <f>SUM(D10,F10,H10,J10,L10)</f>
        <v>15</v>
      </c>
      <c r="O10" s="231">
        <f>SUM(M10:N10)</f>
        <v>35</v>
      </c>
      <c r="P10" s="291" t="s">
        <v>259</v>
      </c>
      <c r="Q10" s="291"/>
    </row>
    <row r="11" spans="1:17" ht="27.75" customHeight="1">
      <c r="A11" s="358" t="s">
        <v>314</v>
      </c>
      <c r="B11" s="358"/>
      <c r="C11" s="60">
        <v>1</v>
      </c>
      <c r="D11" s="60">
        <v>0</v>
      </c>
      <c r="E11" s="60">
        <v>0</v>
      </c>
      <c r="F11" s="60">
        <v>0</v>
      </c>
      <c r="G11" s="60">
        <v>0</v>
      </c>
      <c r="H11" s="60">
        <v>0</v>
      </c>
      <c r="I11" s="216">
        <v>1</v>
      </c>
      <c r="J11" s="216">
        <v>0</v>
      </c>
      <c r="K11" s="60">
        <v>0</v>
      </c>
      <c r="L11" s="60">
        <v>0</v>
      </c>
      <c r="M11" s="60">
        <f aca="true" t="shared" si="0" ref="M11:M22">SUM(C11,E11,G11,I11,K11)</f>
        <v>2</v>
      </c>
      <c r="N11" s="60">
        <f aca="true" t="shared" si="1" ref="N11:N22">SUM(D11,F11,H11,J11,L11)</f>
        <v>0</v>
      </c>
      <c r="O11" s="69">
        <f aca="true" t="shared" si="2" ref="O11:O22">SUM(M11:N11)</f>
        <v>2</v>
      </c>
      <c r="P11" s="127"/>
      <c r="Q11" s="127" t="s">
        <v>12</v>
      </c>
    </row>
    <row r="12" spans="1:17" ht="27.75" customHeight="1">
      <c r="A12" s="280" t="s">
        <v>115</v>
      </c>
      <c r="B12" s="280"/>
      <c r="C12" s="50">
        <v>9</v>
      </c>
      <c r="D12" s="50">
        <v>2</v>
      </c>
      <c r="E12" s="50">
        <v>3</v>
      </c>
      <c r="F12" s="50">
        <v>0</v>
      </c>
      <c r="G12" s="50">
        <v>1</v>
      </c>
      <c r="H12" s="50">
        <v>0</v>
      </c>
      <c r="I12" s="22">
        <v>4</v>
      </c>
      <c r="J12" s="22">
        <v>0</v>
      </c>
      <c r="K12" s="50">
        <v>0</v>
      </c>
      <c r="L12" s="50">
        <v>0</v>
      </c>
      <c r="M12" s="71">
        <f t="shared" si="0"/>
        <v>17</v>
      </c>
      <c r="N12" s="71">
        <f t="shared" si="1"/>
        <v>2</v>
      </c>
      <c r="O12" s="116">
        <f t="shared" si="2"/>
        <v>19</v>
      </c>
      <c r="P12" s="9"/>
      <c r="Q12" s="10" t="s">
        <v>8</v>
      </c>
    </row>
    <row r="13" spans="1:17" ht="27.75" customHeight="1">
      <c r="A13" s="8" t="s">
        <v>116</v>
      </c>
      <c r="B13" s="8"/>
      <c r="C13" s="22">
        <v>1</v>
      </c>
      <c r="D13" s="50">
        <v>1</v>
      </c>
      <c r="E13" s="50">
        <v>6</v>
      </c>
      <c r="F13" s="50">
        <v>0</v>
      </c>
      <c r="G13" s="50">
        <v>0</v>
      </c>
      <c r="H13" s="50">
        <v>1</v>
      </c>
      <c r="I13" s="22">
        <v>2</v>
      </c>
      <c r="J13" s="22">
        <v>2</v>
      </c>
      <c r="K13" s="50">
        <v>0</v>
      </c>
      <c r="L13" s="50">
        <v>0</v>
      </c>
      <c r="M13" s="71">
        <f t="shared" si="0"/>
        <v>9</v>
      </c>
      <c r="N13" s="71">
        <f t="shared" si="1"/>
        <v>4</v>
      </c>
      <c r="O13" s="116">
        <f t="shared" si="2"/>
        <v>13</v>
      </c>
      <c r="P13" s="9"/>
      <c r="Q13" s="10" t="s">
        <v>11</v>
      </c>
    </row>
    <row r="14" spans="1:17" ht="27.75" customHeight="1">
      <c r="A14" s="283" t="s">
        <v>117</v>
      </c>
      <c r="B14" s="57" t="s">
        <v>118</v>
      </c>
      <c r="C14" s="50">
        <v>7</v>
      </c>
      <c r="D14" s="50">
        <v>3</v>
      </c>
      <c r="E14" s="50">
        <v>5</v>
      </c>
      <c r="F14" s="50">
        <v>0</v>
      </c>
      <c r="G14" s="50">
        <v>10</v>
      </c>
      <c r="H14" s="50">
        <v>0</v>
      </c>
      <c r="I14" s="22">
        <v>10</v>
      </c>
      <c r="J14" s="22">
        <v>0</v>
      </c>
      <c r="K14" s="50">
        <v>5</v>
      </c>
      <c r="L14" s="50">
        <v>0</v>
      </c>
      <c r="M14" s="71">
        <f t="shared" si="0"/>
        <v>37</v>
      </c>
      <c r="N14" s="71">
        <f t="shared" si="1"/>
        <v>3</v>
      </c>
      <c r="O14" s="116">
        <f t="shared" si="2"/>
        <v>40</v>
      </c>
      <c r="P14" s="73" t="s">
        <v>263</v>
      </c>
      <c r="Q14" s="315" t="s">
        <v>4</v>
      </c>
    </row>
    <row r="15" spans="1:17" ht="27.75" customHeight="1">
      <c r="A15" s="284"/>
      <c r="B15" s="57" t="s">
        <v>119</v>
      </c>
      <c r="C15" s="50">
        <v>11</v>
      </c>
      <c r="D15" s="50">
        <v>14</v>
      </c>
      <c r="E15" s="50">
        <v>16</v>
      </c>
      <c r="F15" s="50">
        <v>0</v>
      </c>
      <c r="G15" s="50">
        <v>20</v>
      </c>
      <c r="H15" s="50">
        <v>12</v>
      </c>
      <c r="I15" s="22">
        <v>5</v>
      </c>
      <c r="J15" s="22">
        <v>1</v>
      </c>
      <c r="K15" s="50">
        <v>4</v>
      </c>
      <c r="L15" s="50">
        <v>2</v>
      </c>
      <c r="M15" s="71">
        <f t="shared" si="0"/>
        <v>56</v>
      </c>
      <c r="N15" s="71">
        <f t="shared" si="1"/>
        <v>29</v>
      </c>
      <c r="O15" s="116">
        <f t="shared" si="2"/>
        <v>85</v>
      </c>
      <c r="P15" s="54" t="s">
        <v>9</v>
      </c>
      <c r="Q15" s="316"/>
    </row>
    <row r="16" spans="1:17" ht="27.75" customHeight="1">
      <c r="A16" s="285"/>
      <c r="B16" s="57" t="s">
        <v>120</v>
      </c>
      <c r="C16" s="55">
        <v>4</v>
      </c>
      <c r="D16" s="55">
        <v>0</v>
      </c>
      <c r="E16" s="55">
        <v>0</v>
      </c>
      <c r="F16" s="55">
        <v>0</v>
      </c>
      <c r="G16" s="55">
        <v>2</v>
      </c>
      <c r="H16" s="55">
        <v>0</v>
      </c>
      <c r="I16" s="22">
        <v>0</v>
      </c>
      <c r="J16" s="22">
        <v>0</v>
      </c>
      <c r="K16" s="55">
        <v>0</v>
      </c>
      <c r="L16" s="55">
        <v>0</v>
      </c>
      <c r="M16" s="71">
        <f t="shared" si="0"/>
        <v>6</v>
      </c>
      <c r="N16" s="71">
        <f t="shared" si="1"/>
        <v>0</v>
      </c>
      <c r="O16" s="116">
        <f t="shared" si="2"/>
        <v>6</v>
      </c>
      <c r="P16" s="54" t="s">
        <v>10</v>
      </c>
      <c r="Q16" s="317"/>
    </row>
    <row r="17" spans="1:17" ht="27.75" customHeight="1">
      <c r="A17" s="280" t="s">
        <v>317</v>
      </c>
      <c r="B17" s="280"/>
      <c r="C17" s="55">
        <v>3</v>
      </c>
      <c r="D17" s="55">
        <v>0</v>
      </c>
      <c r="E17" s="55">
        <v>1</v>
      </c>
      <c r="F17" s="55">
        <v>0</v>
      </c>
      <c r="G17" s="55">
        <v>1</v>
      </c>
      <c r="H17" s="55">
        <v>0</v>
      </c>
      <c r="I17" s="22">
        <v>2</v>
      </c>
      <c r="J17" s="22">
        <v>0</v>
      </c>
      <c r="K17" s="55">
        <v>0</v>
      </c>
      <c r="L17" s="55">
        <v>0</v>
      </c>
      <c r="M17" s="71">
        <f t="shared" si="0"/>
        <v>7</v>
      </c>
      <c r="N17" s="71">
        <f t="shared" si="1"/>
        <v>0</v>
      </c>
      <c r="O17" s="116">
        <f t="shared" si="2"/>
        <v>7</v>
      </c>
      <c r="P17" s="113"/>
      <c r="Q17" s="27" t="s">
        <v>276</v>
      </c>
    </row>
    <row r="18" spans="1:17" ht="27.75" customHeight="1">
      <c r="A18" s="280" t="s">
        <v>256</v>
      </c>
      <c r="B18" s="280"/>
      <c r="C18" s="50">
        <v>1</v>
      </c>
      <c r="D18" s="50">
        <v>0</v>
      </c>
      <c r="E18" s="50">
        <v>4</v>
      </c>
      <c r="F18" s="50">
        <v>1</v>
      </c>
      <c r="G18" s="50">
        <v>4</v>
      </c>
      <c r="H18" s="50">
        <v>0</v>
      </c>
      <c r="I18" s="22">
        <v>2</v>
      </c>
      <c r="J18" s="22">
        <v>1</v>
      </c>
      <c r="K18" s="50">
        <v>0</v>
      </c>
      <c r="L18" s="50">
        <v>2</v>
      </c>
      <c r="M18" s="71">
        <f t="shared" si="0"/>
        <v>11</v>
      </c>
      <c r="N18" s="71">
        <f t="shared" si="1"/>
        <v>4</v>
      </c>
      <c r="O18" s="116">
        <f t="shared" si="2"/>
        <v>15</v>
      </c>
      <c r="P18" s="9"/>
      <c r="Q18" s="10" t="s">
        <v>5</v>
      </c>
    </row>
    <row r="19" spans="1:17" ht="27.75" customHeight="1">
      <c r="A19" s="280" t="s">
        <v>376</v>
      </c>
      <c r="B19" s="280"/>
      <c r="C19" s="50">
        <v>19</v>
      </c>
      <c r="D19" s="50">
        <v>4</v>
      </c>
      <c r="E19" s="50">
        <v>31</v>
      </c>
      <c r="F19" s="50">
        <v>30</v>
      </c>
      <c r="G19" s="50">
        <v>0</v>
      </c>
      <c r="H19" s="50">
        <v>20</v>
      </c>
      <c r="I19" s="22">
        <v>3</v>
      </c>
      <c r="J19" s="22">
        <v>0</v>
      </c>
      <c r="K19" s="50">
        <v>3</v>
      </c>
      <c r="L19" s="50">
        <v>0</v>
      </c>
      <c r="M19" s="71">
        <f t="shared" si="0"/>
        <v>56</v>
      </c>
      <c r="N19" s="71">
        <f t="shared" si="1"/>
        <v>54</v>
      </c>
      <c r="O19" s="116">
        <f t="shared" si="2"/>
        <v>110</v>
      </c>
      <c r="P19" s="9"/>
      <c r="Q19" s="10" t="s">
        <v>6</v>
      </c>
    </row>
    <row r="20" spans="1:17" ht="27.75" customHeight="1">
      <c r="A20" s="280" t="s">
        <v>321</v>
      </c>
      <c r="B20" s="280"/>
      <c r="C20" s="50">
        <v>0</v>
      </c>
      <c r="D20" s="50">
        <v>0</v>
      </c>
      <c r="E20" s="50">
        <v>0</v>
      </c>
      <c r="F20" s="50">
        <v>0</v>
      </c>
      <c r="G20" s="50">
        <v>1</v>
      </c>
      <c r="H20" s="50">
        <v>2</v>
      </c>
      <c r="I20" s="22">
        <v>1</v>
      </c>
      <c r="J20" s="22">
        <v>0</v>
      </c>
      <c r="K20" s="50">
        <v>0</v>
      </c>
      <c r="L20" s="50">
        <v>0</v>
      </c>
      <c r="M20" s="71">
        <f t="shared" si="0"/>
        <v>2</v>
      </c>
      <c r="N20" s="71">
        <f t="shared" si="1"/>
        <v>2</v>
      </c>
      <c r="O20" s="116">
        <f t="shared" si="2"/>
        <v>4</v>
      </c>
      <c r="P20" s="9"/>
      <c r="Q20" s="190" t="s">
        <v>13</v>
      </c>
    </row>
    <row r="21" spans="1:17" ht="27.75" customHeight="1">
      <c r="A21" s="280" t="s">
        <v>318</v>
      </c>
      <c r="B21" s="280"/>
      <c r="C21" s="50">
        <v>6</v>
      </c>
      <c r="D21" s="50">
        <v>0</v>
      </c>
      <c r="E21" s="50">
        <v>7</v>
      </c>
      <c r="F21" s="50">
        <v>0</v>
      </c>
      <c r="G21" s="50">
        <v>6</v>
      </c>
      <c r="H21" s="50">
        <v>0</v>
      </c>
      <c r="I21" s="22">
        <v>1</v>
      </c>
      <c r="J21" s="22">
        <v>0</v>
      </c>
      <c r="K21" s="50">
        <v>1</v>
      </c>
      <c r="L21" s="50">
        <v>0</v>
      </c>
      <c r="M21" s="71">
        <f t="shared" si="0"/>
        <v>21</v>
      </c>
      <c r="N21" s="71">
        <f t="shared" si="1"/>
        <v>0</v>
      </c>
      <c r="O21" s="116">
        <f t="shared" si="2"/>
        <v>21</v>
      </c>
      <c r="P21" s="9"/>
      <c r="Q21" s="10" t="s">
        <v>14</v>
      </c>
    </row>
    <row r="22" spans="1:17" ht="27.75" customHeight="1" thickBot="1">
      <c r="A22" s="281" t="s">
        <v>123</v>
      </c>
      <c r="B22" s="281"/>
      <c r="C22" s="58">
        <v>11</v>
      </c>
      <c r="D22" s="58">
        <v>0</v>
      </c>
      <c r="E22" s="58">
        <v>8</v>
      </c>
      <c r="F22" s="58">
        <v>0</v>
      </c>
      <c r="G22" s="58">
        <v>2</v>
      </c>
      <c r="H22" s="58">
        <v>0</v>
      </c>
      <c r="I22" s="112">
        <v>0</v>
      </c>
      <c r="J22" s="112">
        <v>0</v>
      </c>
      <c r="K22" s="58">
        <v>0</v>
      </c>
      <c r="L22" s="58">
        <v>0</v>
      </c>
      <c r="M22" s="71">
        <f t="shared" si="0"/>
        <v>21</v>
      </c>
      <c r="N22" s="71">
        <f t="shared" si="1"/>
        <v>0</v>
      </c>
      <c r="O22" s="116">
        <f t="shared" si="2"/>
        <v>21</v>
      </c>
      <c r="P22" s="11"/>
      <c r="Q22" s="12" t="s">
        <v>7</v>
      </c>
    </row>
    <row r="23" spans="1:17" ht="27.75" customHeight="1" thickBot="1">
      <c r="A23" s="282" t="s">
        <v>124</v>
      </c>
      <c r="B23" s="282"/>
      <c r="C23" s="56">
        <f aca="true" t="shared" si="3" ref="C23:O23">SUM(C10:C22)</f>
        <v>93</v>
      </c>
      <c r="D23" s="56">
        <f t="shared" si="3"/>
        <v>35</v>
      </c>
      <c r="E23" s="56">
        <f t="shared" si="3"/>
        <v>81</v>
      </c>
      <c r="F23" s="56">
        <f t="shared" si="3"/>
        <v>31</v>
      </c>
      <c r="G23" s="56">
        <f t="shared" si="3"/>
        <v>47</v>
      </c>
      <c r="H23" s="56">
        <f t="shared" si="3"/>
        <v>35</v>
      </c>
      <c r="I23" s="56">
        <f t="shared" si="3"/>
        <v>31</v>
      </c>
      <c r="J23" s="56">
        <f t="shared" si="3"/>
        <v>4</v>
      </c>
      <c r="K23" s="56">
        <f t="shared" si="3"/>
        <v>13</v>
      </c>
      <c r="L23" s="56">
        <f t="shared" si="3"/>
        <v>8</v>
      </c>
      <c r="M23" s="56">
        <f t="shared" si="3"/>
        <v>265</v>
      </c>
      <c r="N23" s="56">
        <f t="shared" si="3"/>
        <v>113</v>
      </c>
      <c r="O23" s="56">
        <f t="shared" si="3"/>
        <v>378</v>
      </c>
      <c r="P23" s="293" t="s">
        <v>244</v>
      </c>
      <c r="Q23" s="293"/>
    </row>
    <row r="24" ht="13.5" thickTop="1"/>
    <row r="25" spans="10:11" ht="15.75">
      <c r="J25" s="25"/>
      <c r="K25" s="25"/>
    </row>
    <row r="28" ht="20.25" customHeight="1"/>
    <row r="29" ht="21.7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4" spans="10:11" ht="15.75">
      <c r="J54" s="25"/>
      <c r="K54" s="25"/>
    </row>
  </sheetData>
  <sheetProtection/>
  <mergeCells count="34">
    <mergeCell ref="A1:Q1"/>
    <mergeCell ref="A2:Q2"/>
    <mergeCell ref="E6:F6"/>
    <mergeCell ref="G6:H6"/>
    <mergeCell ref="K6:L6"/>
    <mergeCell ref="M6:O6"/>
    <mergeCell ref="A3:B3"/>
    <mergeCell ref="P3:Q3"/>
    <mergeCell ref="A4:B9"/>
    <mergeCell ref="C4:O4"/>
    <mergeCell ref="P10:Q10"/>
    <mergeCell ref="A14:A16"/>
    <mergeCell ref="Q14:Q16"/>
    <mergeCell ref="P4:Q9"/>
    <mergeCell ref="C5:O5"/>
    <mergeCell ref="G7:H7"/>
    <mergeCell ref="I7:J7"/>
    <mergeCell ref="A11:B11"/>
    <mergeCell ref="A18:B18"/>
    <mergeCell ref="A19:B19"/>
    <mergeCell ref="C6:D6"/>
    <mergeCell ref="I6:J6"/>
    <mergeCell ref="A10:B10"/>
    <mergeCell ref="A12:B12"/>
    <mergeCell ref="A23:B23"/>
    <mergeCell ref="P23:Q23"/>
    <mergeCell ref="A22:B22"/>
    <mergeCell ref="C7:D7"/>
    <mergeCell ref="E7:F7"/>
    <mergeCell ref="K7:L7"/>
    <mergeCell ref="M7:O7"/>
    <mergeCell ref="A20:B20"/>
    <mergeCell ref="A21:B21"/>
    <mergeCell ref="A17:B17"/>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Q18"/>
  <sheetViews>
    <sheetView rightToLeft="1" view="pageBreakPreview" zoomScale="80" zoomScaleSheetLayoutView="80" zoomScalePageLayoutView="0" workbookViewId="0" topLeftCell="A1">
      <selection activeCell="C1" sqref="C1"/>
    </sheetView>
  </sheetViews>
  <sheetFormatPr defaultColWidth="9.140625" defaultRowHeight="12.75"/>
  <cols>
    <col min="1" max="1" width="4.8515625" style="41" customWidth="1"/>
    <col min="2" max="2" width="9.421875" style="41" customWidth="1"/>
    <col min="3" max="15" width="10.00390625" style="41" customWidth="1"/>
    <col min="16" max="16" width="14.8515625" style="41" customWidth="1"/>
    <col min="17" max="17" width="7.00390625" style="41" customWidth="1"/>
    <col min="18" max="16384" width="9.140625" style="41" customWidth="1"/>
  </cols>
  <sheetData>
    <row r="1" spans="1:17" ht="111.75" customHeight="1" thickBot="1">
      <c r="A1" s="361" t="s">
        <v>299</v>
      </c>
      <c r="B1" s="361"/>
      <c r="C1" s="6"/>
      <c r="D1" s="6"/>
      <c r="E1" s="6"/>
      <c r="F1" s="6"/>
      <c r="G1" s="6"/>
      <c r="H1" s="6"/>
      <c r="I1" s="6"/>
      <c r="J1" s="6"/>
      <c r="K1" s="6"/>
      <c r="L1" s="6"/>
      <c r="M1" s="6"/>
      <c r="N1" s="6"/>
      <c r="O1" s="6"/>
      <c r="P1" s="292" t="s">
        <v>507</v>
      </c>
      <c r="Q1" s="292"/>
    </row>
    <row r="2" spans="1:17" s="46" customFormat="1" ht="22.5" customHeight="1" thickTop="1">
      <c r="A2" s="263" t="s">
        <v>129</v>
      </c>
      <c r="B2" s="263"/>
      <c r="C2" s="263" t="s">
        <v>155</v>
      </c>
      <c r="D2" s="263"/>
      <c r="E2" s="263"/>
      <c r="F2" s="263"/>
      <c r="G2" s="263"/>
      <c r="H2" s="263"/>
      <c r="I2" s="263"/>
      <c r="J2" s="263"/>
      <c r="K2" s="263"/>
      <c r="L2" s="263"/>
      <c r="M2" s="263"/>
      <c r="N2" s="263"/>
      <c r="O2" s="263"/>
      <c r="P2" s="263" t="s">
        <v>95</v>
      </c>
      <c r="Q2" s="263"/>
    </row>
    <row r="3" spans="1:17" s="46" customFormat="1" ht="21" customHeight="1">
      <c r="A3" s="264"/>
      <c r="B3" s="264"/>
      <c r="C3" s="264" t="s">
        <v>111</v>
      </c>
      <c r="D3" s="264"/>
      <c r="E3" s="264"/>
      <c r="F3" s="264"/>
      <c r="G3" s="264"/>
      <c r="H3" s="264"/>
      <c r="I3" s="264"/>
      <c r="J3" s="264"/>
      <c r="K3" s="264"/>
      <c r="L3" s="264"/>
      <c r="M3" s="264"/>
      <c r="N3" s="264"/>
      <c r="O3" s="264"/>
      <c r="P3" s="264"/>
      <c r="Q3" s="264"/>
    </row>
    <row r="4" spans="1:17" s="46" customFormat="1" ht="24" customHeight="1">
      <c r="A4" s="264"/>
      <c r="B4" s="264"/>
      <c r="C4" s="264" t="s">
        <v>130</v>
      </c>
      <c r="D4" s="264"/>
      <c r="E4" s="264" t="s">
        <v>131</v>
      </c>
      <c r="F4" s="264"/>
      <c r="G4" s="264" t="s">
        <v>132</v>
      </c>
      <c r="H4" s="264"/>
      <c r="I4" s="264" t="s">
        <v>133</v>
      </c>
      <c r="J4" s="264"/>
      <c r="K4" s="264" t="s">
        <v>134</v>
      </c>
      <c r="L4" s="264"/>
      <c r="M4" s="264" t="s">
        <v>124</v>
      </c>
      <c r="N4" s="264"/>
      <c r="O4" s="264"/>
      <c r="P4" s="264"/>
      <c r="Q4" s="264"/>
    </row>
    <row r="5" spans="1:17" ht="24.75" customHeight="1">
      <c r="A5" s="264"/>
      <c r="B5" s="264"/>
      <c r="C5" s="264" t="s">
        <v>22</v>
      </c>
      <c r="D5" s="264"/>
      <c r="E5" s="264" t="s">
        <v>36</v>
      </c>
      <c r="F5" s="264"/>
      <c r="G5" s="264" t="s">
        <v>37</v>
      </c>
      <c r="H5" s="264"/>
      <c r="I5" s="264" t="s">
        <v>38</v>
      </c>
      <c r="J5" s="264"/>
      <c r="K5" s="264" t="s">
        <v>39</v>
      </c>
      <c r="L5" s="264"/>
      <c r="M5" s="264" t="s">
        <v>238</v>
      </c>
      <c r="N5" s="264"/>
      <c r="O5" s="264"/>
      <c r="P5" s="264"/>
      <c r="Q5" s="264"/>
    </row>
    <row r="6" spans="1:17" ht="21" customHeight="1">
      <c r="A6" s="264"/>
      <c r="B6" s="264"/>
      <c r="C6" s="1" t="s">
        <v>135</v>
      </c>
      <c r="D6" s="1" t="s">
        <v>136</v>
      </c>
      <c r="E6" s="1" t="s">
        <v>135</v>
      </c>
      <c r="F6" s="1" t="s">
        <v>136</v>
      </c>
      <c r="G6" s="1" t="s">
        <v>135</v>
      </c>
      <c r="H6" s="1" t="s">
        <v>136</v>
      </c>
      <c r="I6" s="1" t="s">
        <v>135</v>
      </c>
      <c r="J6" s="1" t="s">
        <v>136</v>
      </c>
      <c r="K6" s="1" t="s">
        <v>135</v>
      </c>
      <c r="L6" s="1" t="s">
        <v>136</v>
      </c>
      <c r="M6" s="1" t="s">
        <v>135</v>
      </c>
      <c r="N6" s="1" t="s">
        <v>136</v>
      </c>
      <c r="O6" s="47" t="s">
        <v>138</v>
      </c>
      <c r="P6" s="264"/>
      <c r="Q6" s="264"/>
    </row>
    <row r="7" spans="1:17" ht="27" customHeight="1" thickBot="1">
      <c r="A7" s="305"/>
      <c r="B7" s="305"/>
      <c r="C7" s="38" t="s">
        <v>240</v>
      </c>
      <c r="D7" s="38" t="s">
        <v>241</v>
      </c>
      <c r="E7" s="38" t="s">
        <v>240</v>
      </c>
      <c r="F7" s="38" t="s">
        <v>241</v>
      </c>
      <c r="G7" s="38" t="s">
        <v>240</v>
      </c>
      <c r="H7" s="38" t="s">
        <v>241</v>
      </c>
      <c r="I7" s="38" t="s">
        <v>240</v>
      </c>
      <c r="J7" s="38" t="s">
        <v>241</v>
      </c>
      <c r="K7" s="38" t="s">
        <v>240</v>
      </c>
      <c r="L7" s="38" t="s">
        <v>241</v>
      </c>
      <c r="M7" s="38" t="s">
        <v>240</v>
      </c>
      <c r="N7" s="38" t="s">
        <v>241</v>
      </c>
      <c r="O7" s="38" t="s">
        <v>238</v>
      </c>
      <c r="P7" s="305"/>
      <c r="Q7" s="305"/>
    </row>
    <row r="8" spans="1:17" ht="27" customHeight="1">
      <c r="A8" s="337" t="s">
        <v>258</v>
      </c>
      <c r="B8" s="337"/>
      <c r="C8" s="71">
        <v>12</v>
      </c>
      <c r="D8" s="71">
        <v>10</v>
      </c>
      <c r="E8" s="71">
        <v>0</v>
      </c>
      <c r="F8" s="71">
        <v>0</v>
      </c>
      <c r="G8" s="71">
        <v>0</v>
      </c>
      <c r="H8" s="71">
        <v>0</v>
      </c>
      <c r="I8" s="71">
        <v>0</v>
      </c>
      <c r="J8" s="71">
        <v>0</v>
      </c>
      <c r="K8" s="71">
        <v>0</v>
      </c>
      <c r="L8" s="71">
        <v>4</v>
      </c>
      <c r="M8" s="71">
        <v>12</v>
      </c>
      <c r="N8" s="71">
        <v>14</v>
      </c>
      <c r="O8" s="116">
        <f>SUM(M8:N8)</f>
        <v>26</v>
      </c>
      <c r="P8" s="336" t="s">
        <v>259</v>
      </c>
      <c r="Q8" s="336"/>
    </row>
    <row r="9" spans="1:17" ht="27" customHeight="1">
      <c r="A9" s="280" t="s">
        <v>115</v>
      </c>
      <c r="B9" s="280"/>
      <c r="C9" s="50">
        <v>3</v>
      </c>
      <c r="D9" s="50">
        <v>0</v>
      </c>
      <c r="E9" s="50">
        <v>3</v>
      </c>
      <c r="F9" s="50">
        <v>0</v>
      </c>
      <c r="G9" s="50">
        <v>0</v>
      </c>
      <c r="H9" s="50">
        <v>0</v>
      </c>
      <c r="I9" s="50">
        <v>0</v>
      </c>
      <c r="J9" s="50">
        <v>0</v>
      </c>
      <c r="K9" s="50">
        <v>0</v>
      </c>
      <c r="L9" s="50">
        <v>0</v>
      </c>
      <c r="M9" s="60">
        <v>6</v>
      </c>
      <c r="N9" s="60">
        <f>SUM(D9,F9,H9,J9,L9)</f>
        <v>0</v>
      </c>
      <c r="O9" s="69">
        <f aca="true" t="shared" si="0" ref="O9:O15">SUM(M9:N9)</f>
        <v>6</v>
      </c>
      <c r="P9" s="8"/>
      <c r="Q9" s="217" t="s">
        <v>8</v>
      </c>
    </row>
    <row r="10" spans="1:17" ht="27" customHeight="1">
      <c r="A10" s="280" t="s">
        <v>116</v>
      </c>
      <c r="B10" s="280"/>
      <c r="C10" s="128">
        <v>1</v>
      </c>
      <c r="D10" s="50">
        <v>1</v>
      </c>
      <c r="E10" s="50">
        <v>4</v>
      </c>
      <c r="F10" s="50">
        <v>0</v>
      </c>
      <c r="G10" s="50">
        <v>0</v>
      </c>
      <c r="H10" s="50">
        <v>0</v>
      </c>
      <c r="I10" s="50">
        <v>2</v>
      </c>
      <c r="J10" s="50">
        <v>2</v>
      </c>
      <c r="K10" s="50">
        <v>0</v>
      </c>
      <c r="L10" s="50">
        <v>0</v>
      </c>
      <c r="M10" s="60">
        <f>C10+E10+I10</f>
        <v>7</v>
      </c>
      <c r="N10" s="60">
        <f>D10+J10</f>
        <v>3</v>
      </c>
      <c r="O10" s="69">
        <f t="shared" si="0"/>
        <v>10</v>
      </c>
      <c r="P10" s="8"/>
      <c r="Q10" s="217" t="s">
        <v>11</v>
      </c>
    </row>
    <row r="11" spans="1:17" ht="27" customHeight="1">
      <c r="A11" s="283" t="s">
        <v>325</v>
      </c>
      <c r="B11" s="8" t="s">
        <v>119</v>
      </c>
      <c r="C11" s="50">
        <v>11</v>
      </c>
      <c r="D11" s="50">
        <v>4</v>
      </c>
      <c r="E11" s="50">
        <v>13</v>
      </c>
      <c r="F11" s="50">
        <v>0</v>
      </c>
      <c r="G11" s="50">
        <v>10</v>
      </c>
      <c r="H11" s="50">
        <v>6</v>
      </c>
      <c r="I11" s="50">
        <v>5</v>
      </c>
      <c r="J11" s="50">
        <v>1</v>
      </c>
      <c r="K11" s="50">
        <v>4</v>
      </c>
      <c r="L11" s="50">
        <v>2</v>
      </c>
      <c r="M11" s="60">
        <f>C11+E11+G11+I11+K11</f>
        <v>43</v>
      </c>
      <c r="N11" s="60">
        <f>L11+J11+H11+D11</f>
        <v>13</v>
      </c>
      <c r="O11" s="69">
        <f t="shared" si="0"/>
        <v>56</v>
      </c>
      <c r="P11" s="215" t="s">
        <v>9</v>
      </c>
      <c r="Q11" s="315" t="s">
        <v>4</v>
      </c>
    </row>
    <row r="12" spans="1:17" ht="36.75" customHeight="1">
      <c r="A12" s="284"/>
      <c r="B12" s="8" t="s">
        <v>120</v>
      </c>
      <c r="C12" s="50">
        <v>2</v>
      </c>
      <c r="D12" s="50">
        <v>0</v>
      </c>
      <c r="E12" s="50">
        <v>0</v>
      </c>
      <c r="F12" s="50">
        <v>0</v>
      </c>
      <c r="G12" s="50">
        <v>0</v>
      </c>
      <c r="H12" s="50">
        <v>0</v>
      </c>
      <c r="I12" s="50">
        <v>0</v>
      </c>
      <c r="J12" s="50">
        <v>0</v>
      </c>
      <c r="K12" s="50">
        <v>0</v>
      </c>
      <c r="L12" s="50">
        <v>0</v>
      </c>
      <c r="M12" s="60">
        <v>2</v>
      </c>
      <c r="N12" s="60">
        <f>SUM(D12,F12,H12,J12,L12)</f>
        <v>0</v>
      </c>
      <c r="O12" s="69">
        <f t="shared" si="0"/>
        <v>2</v>
      </c>
      <c r="P12" s="215" t="s">
        <v>10</v>
      </c>
      <c r="Q12" s="316"/>
    </row>
    <row r="13" spans="1:17" ht="27" customHeight="1">
      <c r="A13" s="280" t="s">
        <v>237</v>
      </c>
      <c r="B13" s="280"/>
      <c r="C13" s="50">
        <v>1</v>
      </c>
      <c r="D13" s="50">
        <v>0</v>
      </c>
      <c r="E13" s="50">
        <v>1</v>
      </c>
      <c r="F13" s="50">
        <v>0</v>
      </c>
      <c r="G13" s="50">
        <v>1</v>
      </c>
      <c r="H13" s="50">
        <v>0</v>
      </c>
      <c r="I13" s="50">
        <v>0</v>
      </c>
      <c r="J13" s="50">
        <v>0</v>
      </c>
      <c r="K13" s="50">
        <v>0</v>
      </c>
      <c r="L13" s="50">
        <v>0</v>
      </c>
      <c r="M13" s="60">
        <f>C13+E13+G13</f>
        <v>3</v>
      </c>
      <c r="N13" s="60">
        <v>0</v>
      </c>
      <c r="O13" s="69">
        <v>3</v>
      </c>
      <c r="P13" s="215"/>
      <c r="Q13" s="216" t="s">
        <v>276</v>
      </c>
    </row>
    <row r="14" spans="1:17" ht="27" customHeight="1">
      <c r="A14" s="280" t="s">
        <v>256</v>
      </c>
      <c r="B14" s="280"/>
      <c r="C14" s="50">
        <v>0</v>
      </c>
      <c r="D14" s="50">
        <v>0</v>
      </c>
      <c r="E14" s="50">
        <v>2</v>
      </c>
      <c r="F14" s="50">
        <v>0</v>
      </c>
      <c r="G14" s="50">
        <v>0</v>
      </c>
      <c r="H14" s="50">
        <v>0</v>
      </c>
      <c r="I14" s="50">
        <v>0</v>
      </c>
      <c r="J14" s="50">
        <v>0</v>
      </c>
      <c r="K14" s="50">
        <v>0</v>
      </c>
      <c r="L14" s="50">
        <v>0</v>
      </c>
      <c r="M14" s="60">
        <f>E14</f>
        <v>2</v>
      </c>
      <c r="N14" s="60">
        <f>SUM(D14,F14,H14,J14,L14)</f>
        <v>0</v>
      </c>
      <c r="O14" s="69">
        <f>SUM(M14:N14)</f>
        <v>2</v>
      </c>
      <c r="P14" s="8"/>
      <c r="Q14" s="217" t="s">
        <v>13</v>
      </c>
    </row>
    <row r="15" spans="1:17" ht="27" customHeight="1">
      <c r="A15" s="280" t="s">
        <v>382</v>
      </c>
      <c r="B15" s="280"/>
      <c r="C15" s="50">
        <v>14</v>
      </c>
      <c r="D15" s="50">
        <v>3</v>
      </c>
      <c r="E15" s="50">
        <v>2</v>
      </c>
      <c r="F15" s="50">
        <v>0</v>
      </c>
      <c r="G15" s="50">
        <v>0</v>
      </c>
      <c r="H15" s="50">
        <v>8</v>
      </c>
      <c r="I15" s="50">
        <v>2</v>
      </c>
      <c r="J15" s="50">
        <v>0</v>
      </c>
      <c r="K15" s="50">
        <v>1</v>
      </c>
      <c r="L15" s="50">
        <v>0</v>
      </c>
      <c r="M15" s="60">
        <f>C15+E15+I15+K15</f>
        <v>19</v>
      </c>
      <c r="N15" s="60">
        <f>H15+D15</f>
        <v>11</v>
      </c>
      <c r="O15" s="69">
        <f t="shared" si="0"/>
        <v>30</v>
      </c>
      <c r="P15" s="217"/>
      <c r="Q15" s="239" t="s">
        <v>6</v>
      </c>
    </row>
    <row r="16" spans="1:17" ht="27" customHeight="1">
      <c r="A16" s="280" t="s">
        <v>318</v>
      </c>
      <c r="B16" s="280"/>
      <c r="C16" s="50">
        <v>5</v>
      </c>
      <c r="D16" s="50">
        <v>0</v>
      </c>
      <c r="E16" s="50">
        <v>5</v>
      </c>
      <c r="F16" s="50">
        <v>0</v>
      </c>
      <c r="G16" s="50">
        <v>6</v>
      </c>
      <c r="H16" s="50">
        <v>0</v>
      </c>
      <c r="I16" s="50">
        <v>1</v>
      </c>
      <c r="J16" s="50">
        <v>0</v>
      </c>
      <c r="K16" s="50">
        <v>1</v>
      </c>
      <c r="L16" s="50">
        <v>0</v>
      </c>
      <c r="M16" s="60">
        <f>C16+E16+G16+I16+K16</f>
        <v>18</v>
      </c>
      <c r="N16" s="60">
        <f>0</f>
        <v>0</v>
      </c>
      <c r="O16" s="69">
        <v>18</v>
      </c>
      <c r="P16" s="8"/>
      <c r="Q16" s="217" t="s">
        <v>14</v>
      </c>
    </row>
    <row r="17" spans="1:17" ht="27" customHeight="1" thickBot="1">
      <c r="A17" s="354" t="s">
        <v>123</v>
      </c>
      <c r="B17" s="354"/>
      <c r="C17" s="39">
        <v>8</v>
      </c>
      <c r="D17" s="39">
        <v>0</v>
      </c>
      <c r="E17" s="39">
        <v>8</v>
      </c>
      <c r="F17" s="39">
        <v>0</v>
      </c>
      <c r="G17" s="39">
        <v>2</v>
      </c>
      <c r="H17" s="39">
        <v>0</v>
      </c>
      <c r="I17" s="39">
        <v>0</v>
      </c>
      <c r="J17" s="39">
        <v>0</v>
      </c>
      <c r="K17" s="39">
        <v>0</v>
      </c>
      <c r="L17" s="39">
        <v>0</v>
      </c>
      <c r="M17" s="1">
        <f>C17+E17+G17</f>
        <v>18</v>
      </c>
      <c r="N17" s="1">
        <f>SUM(D17,F17,H17,J17,L17)</f>
        <v>0</v>
      </c>
      <c r="O17" s="47">
        <f>SUM(M17:N17)</f>
        <v>18</v>
      </c>
      <c r="P17" s="134"/>
      <c r="Q17" s="136" t="s">
        <v>7</v>
      </c>
    </row>
    <row r="18" spans="1:17" ht="27" customHeight="1" thickBot="1">
      <c r="A18" s="282" t="s">
        <v>124</v>
      </c>
      <c r="B18" s="282"/>
      <c r="C18" s="56">
        <f aca="true" t="shared" si="1" ref="C18:O18">SUM(C8:C17)</f>
        <v>57</v>
      </c>
      <c r="D18" s="56">
        <f t="shared" si="1"/>
        <v>18</v>
      </c>
      <c r="E18" s="56">
        <f t="shared" si="1"/>
        <v>38</v>
      </c>
      <c r="F18" s="56">
        <f t="shared" si="1"/>
        <v>0</v>
      </c>
      <c r="G18" s="56">
        <f t="shared" si="1"/>
        <v>19</v>
      </c>
      <c r="H18" s="56">
        <f t="shared" si="1"/>
        <v>14</v>
      </c>
      <c r="I18" s="56">
        <f t="shared" si="1"/>
        <v>10</v>
      </c>
      <c r="J18" s="56">
        <f t="shared" si="1"/>
        <v>3</v>
      </c>
      <c r="K18" s="56">
        <f t="shared" si="1"/>
        <v>6</v>
      </c>
      <c r="L18" s="56">
        <f t="shared" si="1"/>
        <v>6</v>
      </c>
      <c r="M18" s="56">
        <f t="shared" si="1"/>
        <v>130</v>
      </c>
      <c r="N18" s="56">
        <f t="shared" si="1"/>
        <v>41</v>
      </c>
      <c r="O18" s="56">
        <f t="shared" si="1"/>
        <v>171</v>
      </c>
      <c r="P18" s="293" t="s">
        <v>244</v>
      </c>
      <c r="Q18" s="293"/>
    </row>
    <row r="19" ht="13.5" thickTop="1"/>
  </sheetData>
  <sheetProtection/>
  <mergeCells count="31">
    <mergeCell ref="A14:B14"/>
    <mergeCell ref="Q11:Q12"/>
    <mergeCell ref="A10:B10"/>
    <mergeCell ref="P18:Q18"/>
    <mergeCell ref="A15:B15"/>
    <mergeCell ref="A13:B13"/>
    <mergeCell ref="A17:B17"/>
    <mergeCell ref="A1:B1"/>
    <mergeCell ref="P8:Q8"/>
    <mergeCell ref="K5:L5"/>
    <mergeCell ref="A18:B18"/>
    <mergeCell ref="P1:Q1"/>
    <mergeCell ref="K4:L4"/>
    <mergeCell ref="C2:O2"/>
    <mergeCell ref="M4:O4"/>
    <mergeCell ref="E4:F4"/>
    <mergeCell ref="A16:B16"/>
    <mergeCell ref="A8:B8"/>
    <mergeCell ref="A11:A12"/>
    <mergeCell ref="A2:B7"/>
    <mergeCell ref="I5:J5"/>
    <mergeCell ref="E5:F5"/>
    <mergeCell ref="G5:H5"/>
    <mergeCell ref="A9:B9"/>
    <mergeCell ref="P2:Q7"/>
    <mergeCell ref="C5:D5"/>
    <mergeCell ref="I4:J4"/>
    <mergeCell ref="G4:H4"/>
    <mergeCell ref="C4:D4"/>
    <mergeCell ref="M5:O5"/>
    <mergeCell ref="C3:O3"/>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A1:Q21"/>
  <sheetViews>
    <sheetView rightToLeft="1" view="pageBreakPreview" zoomScale="80" zoomScaleSheetLayoutView="80" zoomScalePageLayoutView="0" workbookViewId="0" topLeftCell="A1">
      <selection activeCell="E1" sqref="E1"/>
    </sheetView>
  </sheetViews>
  <sheetFormatPr defaultColWidth="9.140625" defaultRowHeight="12.75"/>
  <cols>
    <col min="1" max="1" width="6.00390625" style="41" customWidth="1"/>
    <col min="2" max="2" width="9.57421875" style="41" customWidth="1"/>
    <col min="3" max="12" width="9.8515625" style="41" customWidth="1"/>
    <col min="13" max="13" width="11.7109375" style="41" customWidth="1"/>
    <col min="14" max="15" width="9.8515625" style="41" customWidth="1"/>
    <col min="16" max="16" width="17.8515625" style="41" customWidth="1"/>
    <col min="17" max="17" width="7.8515625" style="41" customWidth="1"/>
    <col min="18" max="16384" width="9.140625" style="41" customWidth="1"/>
  </cols>
  <sheetData>
    <row r="1" spans="1:17" ht="61.5" customHeight="1" thickBot="1">
      <c r="A1" s="222" t="s">
        <v>300</v>
      </c>
      <c r="B1" s="222"/>
      <c r="C1" s="78"/>
      <c r="D1" s="6"/>
      <c r="E1" s="6"/>
      <c r="F1" s="6"/>
      <c r="G1" s="6"/>
      <c r="H1" s="6"/>
      <c r="I1" s="6"/>
      <c r="J1" s="6"/>
      <c r="K1" s="6"/>
      <c r="L1" s="6"/>
      <c r="M1" s="6"/>
      <c r="N1" s="6"/>
      <c r="O1" s="6"/>
      <c r="P1" s="360" t="s">
        <v>504</v>
      </c>
      <c r="Q1" s="360"/>
    </row>
    <row r="2" spans="1:17" s="46" customFormat="1" ht="23.25" customHeight="1" thickTop="1">
      <c r="A2" s="263" t="s">
        <v>129</v>
      </c>
      <c r="B2" s="263"/>
      <c r="C2" s="263" t="s">
        <v>156</v>
      </c>
      <c r="D2" s="263"/>
      <c r="E2" s="263"/>
      <c r="F2" s="263"/>
      <c r="G2" s="263"/>
      <c r="H2" s="263"/>
      <c r="I2" s="263"/>
      <c r="J2" s="263"/>
      <c r="K2" s="263"/>
      <c r="L2" s="263"/>
      <c r="M2" s="263"/>
      <c r="N2" s="263"/>
      <c r="O2" s="263"/>
      <c r="P2" s="263" t="s">
        <v>95</v>
      </c>
      <c r="Q2" s="362"/>
    </row>
    <row r="3" spans="1:17" s="46" customFormat="1" ht="29.25" customHeight="1">
      <c r="A3" s="264"/>
      <c r="B3" s="264"/>
      <c r="C3" s="264" t="s">
        <v>61</v>
      </c>
      <c r="D3" s="264"/>
      <c r="E3" s="264"/>
      <c r="F3" s="264"/>
      <c r="G3" s="264"/>
      <c r="H3" s="264"/>
      <c r="I3" s="264"/>
      <c r="J3" s="264"/>
      <c r="K3" s="264"/>
      <c r="L3" s="264"/>
      <c r="M3" s="264"/>
      <c r="N3" s="264"/>
      <c r="O3" s="264"/>
      <c r="P3" s="363"/>
      <c r="Q3" s="363"/>
    </row>
    <row r="4" spans="1:17" s="46" customFormat="1" ht="32.25" customHeight="1">
      <c r="A4" s="264"/>
      <c r="B4" s="264"/>
      <c r="C4" s="264" t="s">
        <v>130</v>
      </c>
      <c r="D4" s="264"/>
      <c r="E4" s="264" t="s">
        <v>131</v>
      </c>
      <c r="F4" s="264"/>
      <c r="G4" s="264" t="s">
        <v>132</v>
      </c>
      <c r="H4" s="264"/>
      <c r="I4" s="264" t="s">
        <v>133</v>
      </c>
      <c r="J4" s="264"/>
      <c r="K4" s="264" t="s">
        <v>134</v>
      </c>
      <c r="L4" s="264"/>
      <c r="M4" s="264" t="s">
        <v>124</v>
      </c>
      <c r="N4" s="264"/>
      <c r="O4" s="264"/>
      <c r="P4" s="363"/>
      <c r="Q4" s="363"/>
    </row>
    <row r="5" spans="1:17" s="46" customFormat="1" ht="21" customHeight="1">
      <c r="A5" s="264"/>
      <c r="B5" s="264"/>
      <c r="C5" s="264" t="s">
        <v>22</v>
      </c>
      <c r="D5" s="264"/>
      <c r="E5" s="264" t="s">
        <v>36</v>
      </c>
      <c r="F5" s="264"/>
      <c r="G5" s="264" t="s">
        <v>37</v>
      </c>
      <c r="H5" s="264"/>
      <c r="I5" s="264" t="s">
        <v>38</v>
      </c>
      <c r="J5" s="264"/>
      <c r="K5" s="264" t="s">
        <v>39</v>
      </c>
      <c r="L5" s="264"/>
      <c r="M5" s="264" t="s">
        <v>238</v>
      </c>
      <c r="N5" s="264"/>
      <c r="O5" s="264"/>
      <c r="P5" s="363"/>
      <c r="Q5" s="363"/>
    </row>
    <row r="6" spans="1:17" ht="20.25" customHeight="1">
      <c r="A6" s="264"/>
      <c r="B6" s="264"/>
      <c r="C6" s="1" t="s">
        <v>135</v>
      </c>
      <c r="D6" s="1" t="s">
        <v>136</v>
      </c>
      <c r="E6" s="1" t="s">
        <v>135</v>
      </c>
      <c r="F6" s="1" t="s">
        <v>136</v>
      </c>
      <c r="G6" s="1" t="s">
        <v>135</v>
      </c>
      <c r="H6" s="1" t="s">
        <v>136</v>
      </c>
      <c r="I6" s="1" t="s">
        <v>135</v>
      </c>
      <c r="J6" s="1" t="s">
        <v>136</v>
      </c>
      <c r="K6" s="1" t="s">
        <v>135</v>
      </c>
      <c r="L6" s="1" t="s">
        <v>136</v>
      </c>
      <c r="M6" s="1" t="s">
        <v>135</v>
      </c>
      <c r="N6" s="1" t="s">
        <v>136</v>
      </c>
      <c r="O6" s="47" t="s">
        <v>138</v>
      </c>
      <c r="P6" s="363"/>
      <c r="Q6" s="363"/>
    </row>
    <row r="7" spans="1:17" ht="26.25" customHeight="1" thickBot="1">
      <c r="A7" s="305"/>
      <c r="B7" s="305"/>
      <c r="C7" s="38" t="s">
        <v>240</v>
      </c>
      <c r="D7" s="38" t="s">
        <v>241</v>
      </c>
      <c r="E7" s="38" t="s">
        <v>240</v>
      </c>
      <c r="F7" s="38" t="s">
        <v>241</v>
      </c>
      <c r="G7" s="38" t="s">
        <v>240</v>
      </c>
      <c r="H7" s="38" t="s">
        <v>241</v>
      </c>
      <c r="I7" s="38" t="s">
        <v>240</v>
      </c>
      <c r="J7" s="38" t="s">
        <v>241</v>
      </c>
      <c r="K7" s="38" t="s">
        <v>240</v>
      </c>
      <c r="L7" s="38" t="s">
        <v>241</v>
      </c>
      <c r="M7" s="38" t="s">
        <v>240</v>
      </c>
      <c r="N7" s="38" t="s">
        <v>241</v>
      </c>
      <c r="O7" s="38" t="s">
        <v>238</v>
      </c>
      <c r="P7" s="364"/>
      <c r="Q7" s="364"/>
    </row>
    <row r="8" spans="1:17" s="111" customFormat="1" ht="31.5" customHeight="1">
      <c r="A8" s="332" t="s">
        <v>258</v>
      </c>
      <c r="B8" s="332"/>
      <c r="C8" s="71">
        <v>8</v>
      </c>
      <c r="D8" s="71">
        <v>1</v>
      </c>
      <c r="E8" s="71">
        <v>0</v>
      </c>
      <c r="F8" s="71">
        <v>0</v>
      </c>
      <c r="G8" s="71">
        <v>0</v>
      </c>
      <c r="H8" s="71">
        <v>0</v>
      </c>
      <c r="I8" s="71">
        <v>0</v>
      </c>
      <c r="J8" s="71">
        <v>0</v>
      </c>
      <c r="K8" s="71">
        <v>0</v>
      </c>
      <c r="L8" s="71">
        <v>0</v>
      </c>
      <c r="M8" s="71">
        <v>8</v>
      </c>
      <c r="N8" s="71">
        <v>1</v>
      </c>
      <c r="O8" s="71">
        <v>9</v>
      </c>
      <c r="P8" s="365" t="s">
        <v>259</v>
      </c>
      <c r="Q8" s="366"/>
    </row>
    <row r="9" spans="1:17" ht="24.75" customHeight="1">
      <c r="A9" s="358" t="s">
        <v>314</v>
      </c>
      <c r="B9" s="358"/>
      <c r="C9" s="1">
        <v>1</v>
      </c>
      <c r="D9" s="1">
        <v>0</v>
      </c>
      <c r="E9" s="1">
        <v>0</v>
      </c>
      <c r="F9" s="1">
        <v>0</v>
      </c>
      <c r="G9" s="1">
        <v>0</v>
      </c>
      <c r="H9" s="1">
        <v>0</v>
      </c>
      <c r="I9" s="1">
        <v>1</v>
      </c>
      <c r="J9" s="1">
        <v>0</v>
      </c>
      <c r="K9" s="1">
        <v>0</v>
      </c>
      <c r="L9" s="1">
        <v>0</v>
      </c>
      <c r="M9" s="1">
        <f>C9+I9</f>
        <v>2</v>
      </c>
      <c r="N9" s="1">
        <v>0</v>
      </c>
      <c r="O9" s="1">
        <v>2</v>
      </c>
      <c r="P9" s="52"/>
      <c r="Q9" s="240" t="s">
        <v>12</v>
      </c>
    </row>
    <row r="10" spans="1:17" ht="22.5" customHeight="1">
      <c r="A10" s="280" t="s">
        <v>115</v>
      </c>
      <c r="B10" s="280"/>
      <c r="C10" s="50">
        <v>0</v>
      </c>
      <c r="D10" s="50">
        <v>2</v>
      </c>
      <c r="E10" s="50">
        <v>0</v>
      </c>
      <c r="F10" s="50">
        <v>0</v>
      </c>
      <c r="G10" s="50">
        <v>1</v>
      </c>
      <c r="H10" s="50">
        <v>0</v>
      </c>
      <c r="I10" s="50">
        <v>3</v>
      </c>
      <c r="J10" s="50">
        <v>0</v>
      </c>
      <c r="K10" s="50">
        <v>0</v>
      </c>
      <c r="L10" s="50">
        <v>0</v>
      </c>
      <c r="M10" s="60">
        <f>G10+I10</f>
        <v>4</v>
      </c>
      <c r="N10" s="50">
        <v>2</v>
      </c>
      <c r="O10" s="69">
        <v>6</v>
      </c>
      <c r="P10" s="8"/>
      <c r="Q10" s="217" t="s">
        <v>8</v>
      </c>
    </row>
    <row r="11" spans="1:17" ht="20.25" customHeight="1">
      <c r="A11" s="280" t="s">
        <v>319</v>
      </c>
      <c r="B11" s="280"/>
      <c r="C11" s="50">
        <v>0</v>
      </c>
      <c r="D11" s="50">
        <v>0</v>
      </c>
      <c r="E11" s="50">
        <v>2</v>
      </c>
      <c r="F11" s="50">
        <v>0</v>
      </c>
      <c r="G11" s="50">
        <v>0</v>
      </c>
      <c r="H11" s="50">
        <v>0</v>
      </c>
      <c r="I11" s="50">
        <v>0</v>
      </c>
      <c r="J11" s="50">
        <v>0</v>
      </c>
      <c r="K11" s="50">
        <v>0</v>
      </c>
      <c r="L11" s="50">
        <v>0</v>
      </c>
      <c r="M11" s="60">
        <v>2</v>
      </c>
      <c r="N11" s="50">
        <v>0</v>
      </c>
      <c r="O11" s="69">
        <v>2</v>
      </c>
      <c r="P11" s="8"/>
      <c r="Q11" s="16" t="s">
        <v>11</v>
      </c>
    </row>
    <row r="12" spans="1:17" ht="24" customHeight="1">
      <c r="A12" s="283" t="s">
        <v>117</v>
      </c>
      <c r="B12" s="57" t="s">
        <v>118</v>
      </c>
      <c r="C12" s="50">
        <v>7</v>
      </c>
      <c r="D12" s="50">
        <v>3</v>
      </c>
      <c r="E12" s="50">
        <v>5</v>
      </c>
      <c r="F12" s="50">
        <v>0</v>
      </c>
      <c r="G12" s="50">
        <v>10</v>
      </c>
      <c r="H12" s="50">
        <v>0</v>
      </c>
      <c r="I12" s="50">
        <v>10</v>
      </c>
      <c r="J12" s="50">
        <v>0</v>
      </c>
      <c r="K12" s="50">
        <v>5</v>
      </c>
      <c r="L12" s="50">
        <v>0</v>
      </c>
      <c r="M12" s="60">
        <v>37</v>
      </c>
      <c r="N12" s="50">
        <v>3</v>
      </c>
      <c r="O12" s="69">
        <f>N12+M12</f>
        <v>40</v>
      </c>
      <c r="P12" s="215" t="s">
        <v>277</v>
      </c>
      <c r="Q12" s="315" t="s">
        <v>4</v>
      </c>
    </row>
    <row r="13" spans="1:17" ht="20.25" customHeight="1">
      <c r="A13" s="284"/>
      <c r="B13" s="57" t="s">
        <v>119</v>
      </c>
      <c r="C13" s="50">
        <v>0</v>
      </c>
      <c r="D13" s="50">
        <v>5</v>
      </c>
      <c r="E13" s="50">
        <v>0</v>
      </c>
      <c r="F13" s="50">
        <v>0</v>
      </c>
      <c r="G13" s="50">
        <v>5</v>
      </c>
      <c r="H13" s="50">
        <v>4</v>
      </c>
      <c r="I13" s="50">
        <v>0</v>
      </c>
      <c r="J13" s="50">
        <v>0</v>
      </c>
      <c r="K13" s="50">
        <v>0</v>
      </c>
      <c r="L13" s="50">
        <v>0</v>
      </c>
      <c r="M13" s="60">
        <f>G13</f>
        <v>5</v>
      </c>
      <c r="N13" s="50">
        <f>D13+H13</f>
        <v>9</v>
      </c>
      <c r="O13" s="69">
        <v>14</v>
      </c>
      <c r="P13" s="215" t="s">
        <v>9</v>
      </c>
      <c r="Q13" s="316"/>
    </row>
    <row r="14" spans="1:17" ht="22.5" customHeight="1">
      <c r="A14" s="285"/>
      <c r="B14" s="57" t="s">
        <v>120</v>
      </c>
      <c r="C14" s="55">
        <v>2</v>
      </c>
      <c r="D14" s="55">
        <v>0</v>
      </c>
      <c r="E14" s="55">
        <v>0</v>
      </c>
      <c r="F14" s="55">
        <v>0</v>
      </c>
      <c r="G14" s="55">
        <v>2</v>
      </c>
      <c r="H14" s="55">
        <v>0</v>
      </c>
      <c r="I14" s="55">
        <v>0</v>
      </c>
      <c r="J14" s="55">
        <v>0</v>
      </c>
      <c r="K14" s="55">
        <v>0</v>
      </c>
      <c r="L14" s="50">
        <v>0</v>
      </c>
      <c r="M14" s="60">
        <f>C14+G14</f>
        <v>4</v>
      </c>
      <c r="N14" s="50">
        <v>0</v>
      </c>
      <c r="O14" s="69">
        <v>4</v>
      </c>
      <c r="P14" s="106" t="s">
        <v>10</v>
      </c>
      <c r="Q14" s="316"/>
    </row>
    <row r="15" spans="1:17" ht="21.75" customHeight="1">
      <c r="A15" s="280" t="s">
        <v>237</v>
      </c>
      <c r="B15" s="280"/>
      <c r="C15" s="55">
        <v>0</v>
      </c>
      <c r="D15" s="55">
        <v>0</v>
      </c>
      <c r="E15" s="55">
        <v>0</v>
      </c>
      <c r="F15" s="55">
        <v>0</v>
      </c>
      <c r="G15" s="55">
        <v>0</v>
      </c>
      <c r="H15" s="55">
        <v>0</v>
      </c>
      <c r="I15" s="55">
        <v>2</v>
      </c>
      <c r="J15" s="55">
        <v>0</v>
      </c>
      <c r="K15" s="55">
        <v>0</v>
      </c>
      <c r="L15" s="50">
        <v>0</v>
      </c>
      <c r="M15" s="60">
        <v>2</v>
      </c>
      <c r="N15" s="50">
        <v>0</v>
      </c>
      <c r="O15" s="69">
        <v>2</v>
      </c>
      <c r="P15" s="348" t="s">
        <v>276</v>
      </c>
      <c r="Q15" s="348"/>
    </row>
    <row r="16" spans="1:17" ht="21.75" customHeight="1">
      <c r="A16" s="280" t="s">
        <v>256</v>
      </c>
      <c r="B16" s="280"/>
      <c r="C16" s="50">
        <v>1</v>
      </c>
      <c r="D16" s="50">
        <v>0</v>
      </c>
      <c r="E16" s="50">
        <v>1</v>
      </c>
      <c r="F16" s="50">
        <v>1</v>
      </c>
      <c r="G16" s="50">
        <v>3</v>
      </c>
      <c r="H16" s="50">
        <v>0</v>
      </c>
      <c r="I16" s="50">
        <v>2</v>
      </c>
      <c r="J16" s="50">
        <v>1</v>
      </c>
      <c r="K16" s="50">
        <v>0</v>
      </c>
      <c r="L16" s="50">
        <v>2</v>
      </c>
      <c r="M16" s="60">
        <v>7</v>
      </c>
      <c r="N16" s="50">
        <v>4</v>
      </c>
      <c r="O16" s="69">
        <v>11</v>
      </c>
      <c r="P16" s="367" t="s">
        <v>5</v>
      </c>
      <c r="Q16" s="367"/>
    </row>
    <row r="17" spans="1:17" ht="27.75" customHeight="1">
      <c r="A17" s="280" t="s">
        <v>376</v>
      </c>
      <c r="B17" s="280"/>
      <c r="C17" s="50">
        <v>1</v>
      </c>
      <c r="D17" s="50">
        <v>0</v>
      </c>
      <c r="E17" s="50">
        <v>20</v>
      </c>
      <c r="F17" s="50">
        <v>25</v>
      </c>
      <c r="G17" s="50">
        <v>0</v>
      </c>
      <c r="H17" s="50">
        <v>7</v>
      </c>
      <c r="I17" s="50">
        <v>1</v>
      </c>
      <c r="J17" s="50">
        <v>0</v>
      </c>
      <c r="K17" s="50">
        <v>1</v>
      </c>
      <c r="L17" s="50">
        <v>0</v>
      </c>
      <c r="M17" s="60">
        <v>23</v>
      </c>
      <c r="N17" s="50">
        <v>32</v>
      </c>
      <c r="O17" s="69">
        <f>N17+M17</f>
        <v>55</v>
      </c>
      <c r="P17" s="8"/>
      <c r="Q17" s="217" t="s">
        <v>6</v>
      </c>
    </row>
    <row r="18" spans="1:17" ht="21" customHeight="1">
      <c r="A18" s="280" t="s">
        <v>121</v>
      </c>
      <c r="B18" s="280"/>
      <c r="C18" s="55">
        <v>0</v>
      </c>
      <c r="D18" s="55">
        <v>0</v>
      </c>
      <c r="E18" s="55">
        <v>0</v>
      </c>
      <c r="F18" s="55">
        <v>0</v>
      </c>
      <c r="G18" s="55">
        <v>1</v>
      </c>
      <c r="H18" s="55">
        <v>0</v>
      </c>
      <c r="I18" s="55">
        <v>1</v>
      </c>
      <c r="J18" s="55">
        <v>0</v>
      </c>
      <c r="K18" s="37">
        <v>0</v>
      </c>
      <c r="L18" s="50">
        <v>0</v>
      </c>
      <c r="M18" s="60">
        <v>2</v>
      </c>
      <c r="N18" s="50">
        <v>0</v>
      </c>
      <c r="O18" s="69">
        <v>2</v>
      </c>
      <c r="P18" s="162"/>
      <c r="Q18" s="16" t="s">
        <v>13</v>
      </c>
    </row>
    <row r="19" spans="1:17" ht="26.25" customHeight="1">
      <c r="A19" s="280" t="s">
        <v>122</v>
      </c>
      <c r="B19" s="280"/>
      <c r="C19" s="55">
        <v>1</v>
      </c>
      <c r="D19" s="55">
        <v>0</v>
      </c>
      <c r="E19" s="55">
        <v>2</v>
      </c>
      <c r="F19" s="55">
        <v>0</v>
      </c>
      <c r="G19" s="55">
        <v>0</v>
      </c>
      <c r="H19" s="55">
        <v>0</v>
      </c>
      <c r="I19" s="55">
        <v>0</v>
      </c>
      <c r="J19" s="55">
        <v>0</v>
      </c>
      <c r="K19" s="55">
        <v>0</v>
      </c>
      <c r="L19" s="49">
        <v>0</v>
      </c>
      <c r="M19" s="71">
        <v>3</v>
      </c>
      <c r="N19" s="49">
        <v>0</v>
      </c>
      <c r="O19" s="116">
        <v>3</v>
      </c>
      <c r="P19" s="162"/>
      <c r="Q19" s="16" t="s">
        <v>14</v>
      </c>
    </row>
    <row r="20" spans="1:17" ht="27.75" customHeight="1" thickBot="1">
      <c r="A20" s="281" t="s">
        <v>123</v>
      </c>
      <c r="B20" s="281"/>
      <c r="C20" s="58">
        <v>3</v>
      </c>
      <c r="D20" s="58">
        <v>0</v>
      </c>
      <c r="E20" s="58">
        <v>0</v>
      </c>
      <c r="F20" s="58">
        <v>0</v>
      </c>
      <c r="G20" s="58">
        <v>0</v>
      </c>
      <c r="H20" s="58">
        <v>0</v>
      </c>
      <c r="I20" s="58">
        <v>0</v>
      </c>
      <c r="J20" s="58">
        <v>0</v>
      </c>
      <c r="K20" s="58">
        <v>0</v>
      </c>
      <c r="L20" s="39">
        <v>0</v>
      </c>
      <c r="M20" s="1">
        <v>3</v>
      </c>
      <c r="N20" s="80">
        <v>0</v>
      </c>
      <c r="O20" s="47">
        <v>3</v>
      </c>
      <c r="P20" s="131"/>
      <c r="Q20" s="12" t="s">
        <v>7</v>
      </c>
    </row>
    <row r="21" spans="1:17" ht="27" customHeight="1" thickBot="1">
      <c r="A21" s="282" t="s">
        <v>124</v>
      </c>
      <c r="B21" s="282"/>
      <c r="C21" s="56">
        <f aca="true" t="shared" si="0" ref="C21:N21">SUM(C8:C20)</f>
        <v>24</v>
      </c>
      <c r="D21" s="56">
        <f t="shared" si="0"/>
        <v>11</v>
      </c>
      <c r="E21" s="56">
        <f t="shared" si="0"/>
        <v>30</v>
      </c>
      <c r="F21" s="56">
        <f t="shared" si="0"/>
        <v>26</v>
      </c>
      <c r="G21" s="56">
        <f t="shared" si="0"/>
        <v>22</v>
      </c>
      <c r="H21" s="56">
        <f t="shared" si="0"/>
        <v>11</v>
      </c>
      <c r="I21" s="56">
        <f t="shared" si="0"/>
        <v>20</v>
      </c>
      <c r="J21" s="56">
        <f t="shared" si="0"/>
        <v>1</v>
      </c>
      <c r="K21" s="56">
        <f t="shared" si="0"/>
        <v>6</v>
      </c>
      <c r="L21" s="56">
        <f t="shared" si="0"/>
        <v>2</v>
      </c>
      <c r="M21" s="56">
        <f t="shared" si="0"/>
        <v>102</v>
      </c>
      <c r="N21" s="56">
        <f t="shared" si="0"/>
        <v>51</v>
      </c>
      <c r="O21" s="56">
        <v>135</v>
      </c>
      <c r="P21" s="293" t="s">
        <v>244</v>
      </c>
      <c r="Q21" s="293"/>
    </row>
    <row r="22" ht="13.5" thickTop="1"/>
  </sheetData>
  <sheetProtection/>
  <mergeCells count="34">
    <mergeCell ref="Q12:Q14"/>
    <mergeCell ref="P15:Q15"/>
    <mergeCell ref="P21:Q21"/>
    <mergeCell ref="A8:B8"/>
    <mergeCell ref="A9:B9"/>
    <mergeCell ref="A10:B10"/>
    <mergeCell ref="A11:B11"/>
    <mergeCell ref="P8:Q8"/>
    <mergeCell ref="P16:Q16"/>
    <mergeCell ref="A12:A14"/>
    <mergeCell ref="G4:H4"/>
    <mergeCell ref="C2:O2"/>
    <mergeCell ref="E5:F5"/>
    <mergeCell ref="G5:H5"/>
    <mergeCell ref="M4:O4"/>
    <mergeCell ref="K5:L5"/>
    <mergeCell ref="I4:J4"/>
    <mergeCell ref="P1:Q1"/>
    <mergeCell ref="M5:O5"/>
    <mergeCell ref="K4:L4"/>
    <mergeCell ref="C5:D5"/>
    <mergeCell ref="A2:B7"/>
    <mergeCell ref="P2:Q7"/>
    <mergeCell ref="C3:O3"/>
    <mergeCell ref="C4:D4"/>
    <mergeCell ref="I5:J5"/>
    <mergeCell ref="E4:F4"/>
    <mergeCell ref="A19:B19"/>
    <mergeCell ref="A20:B20"/>
    <mergeCell ref="A21:B21"/>
    <mergeCell ref="A15:B15"/>
    <mergeCell ref="A16:B16"/>
    <mergeCell ref="A17:B17"/>
    <mergeCell ref="A18:B18"/>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O24"/>
  <sheetViews>
    <sheetView rightToLeft="1" view="pageBreakPreview" zoomScale="90" zoomScaleSheetLayoutView="90" zoomScalePageLayoutView="0" workbookViewId="0" topLeftCell="A2">
      <selection activeCell="B9" sqref="B9"/>
    </sheetView>
  </sheetViews>
  <sheetFormatPr defaultColWidth="9.140625" defaultRowHeight="12.75"/>
  <cols>
    <col min="1" max="1" width="17.421875" style="0" customWidth="1"/>
    <col min="2" max="2" width="6.7109375" style="0" customWidth="1"/>
    <col min="3" max="3" width="7.8515625" style="0" customWidth="1"/>
    <col min="4" max="4" width="8.28125" style="0" customWidth="1"/>
    <col min="5" max="5" width="6.140625" style="0" customWidth="1"/>
    <col min="6" max="6" width="6.421875" style="0" customWidth="1"/>
    <col min="7" max="7" width="7.140625" style="0" customWidth="1"/>
    <col min="8" max="9" width="7.57421875" style="0" customWidth="1"/>
    <col min="10" max="12" width="7.140625" style="0" customWidth="1"/>
    <col min="13" max="13" width="6.421875" style="0" customWidth="1"/>
    <col min="14" max="14" width="9.421875" style="0" customWidth="1"/>
    <col min="15" max="15" width="7.421875" style="0" customWidth="1"/>
  </cols>
  <sheetData>
    <row r="1" spans="1:15" ht="22.5" customHeight="1">
      <c r="A1" s="262" t="s">
        <v>524</v>
      </c>
      <c r="B1" s="262"/>
      <c r="C1" s="262"/>
      <c r="D1" s="262"/>
      <c r="E1" s="262"/>
      <c r="F1" s="262"/>
      <c r="G1" s="262"/>
      <c r="H1" s="262"/>
      <c r="I1" s="262"/>
      <c r="J1" s="262"/>
      <c r="K1" s="262"/>
      <c r="L1" s="262"/>
      <c r="M1" s="262"/>
      <c r="N1" s="262"/>
      <c r="O1" s="262"/>
    </row>
    <row r="2" spans="1:15" ht="24.75" customHeight="1" thickBot="1">
      <c r="A2" s="265" t="s">
        <v>288</v>
      </c>
      <c r="B2" s="265"/>
      <c r="C2" s="265"/>
      <c r="D2" s="265"/>
      <c r="E2" s="265"/>
      <c r="F2" s="265"/>
      <c r="G2" s="265"/>
      <c r="H2" s="265"/>
      <c r="I2" s="265"/>
      <c r="J2" s="265"/>
      <c r="K2" s="265"/>
      <c r="L2" s="265"/>
      <c r="M2" s="265"/>
      <c r="N2" s="265"/>
      <c r="O2" s="265"/>
    </row>
    <row r="3" spans="1:15" ht="31.5" customHeight="1" thickTop="1">
      <c r="A3" s="266" t="s">
        <v>246</v>
      </c>
      <c r="B3" s="269" t="s">
        <v>125</v>
      </c>
      <c r="C3" s="269" t="s">
        <v>247</v>
      </c>
      <c r="D3" s="266" t="s">
        <v>248</v>
      </c>
      <c r="E3" s="266"/>
      <c r="F3" s="266"/>
      <c r="G3" s="266" t="s">
        <v>152</v>
      </c>
      <c r="H3" s="266"/>
      <c r="I3" s="266"/>
      <c r="J3" s="266" t="s">
        <v>235</v>
      </c>
      <c r="K3" s="266"/>
      <c r="L3" s="266"/>
      <c r="M3" s="263" t="s">
        <v>249</v>
      </c>
      <c r="N3" s="263"/>
      <c r="O3" s="263"/>
    </row>
    <row r="4" spans="1:15" ht="31.5" customHeight="1">
      <c r="A4" s="267"/>
      <c r="B4" s="270"/>
      <c r="C4" s="270"/>
      <c r="D4" s="267"/>
      <c r="E4" s="267"/>
      <c r="F4" s="267"/>
      <c r="G4" s="267"/>
      <c r="H4" s="267"/>
      <c r="I4" s="267"/>
      <c r="J4" s="267"/>
      <c r="K4" s="267"/>
      <c r="L4" s="267"/>
      <c r="M4" s="264"/>
      <c r="N4" s="264"/>
      <c r="O4" s="264"/>
    </row>
    <row r="5" spans="1:15" ht="31.5" customHeight="1" thickBot="1">
      <c r="A5" s="268"/>
      <c r="B5" s="271"/>
      <c r="C5" s="271"/>
      <c r="D5" s="39" t="s">
        <v>135</v>
      </c>
      <c r="E5" s="101" t="s">
        <v>136</v>
      </c>
      <c r="F5" s="101" t="s">
        <v>138</v>
      </c>
      <c r="G5" s="39" t="s">
        <v>135</v>
      </c>
      <c r="H5" s="39" t="s">
        <v>136</v>
      </c>
      <c r="I5" s="39" t="s">
        <v>138</v>
      </c>
      <c r="J5" s="39" t="s">
        <v>135</v>
      </c>
      <c r="K5" s="39" t="s">
        <v>136</v>
      </c>
      <c r="L5" s="39" t="s">
        <v>138</v>
      </c>
      <c r="M5" s="39" t="s">
        <v>135</v>
      </c>
      <c r="N5" s="39" t="s">
        <v>136</v>
      </c>
      <c r="O5" s="39" t="s">
        <v>138</v>
      </c>
    </row>
    <row r="6" spans="1:15" ht="31.5" customHeight="1">
      <c r="A6" s="50" t="s">
        <v>281</v>
      </c>
      <c r="B6" s="96">
        <v>17</v>
      </c>
      <c r="C6" s="96">
        <v>405</v>
      </c>
      <c r="D6" s="96">
        <v>1042</v>
      </c>
      <c r="E6" s="96">
        <v>623</v>
      </c>
      <c r="F6" s="96">
        <f>SUM(D6:E6)</f>
        <v>1665</v>
      </c>
      <c r="G6" s="96">
        <v>5252</v>
      </c>
      <c r="H6" s="96">
        <v>2931</v>
      </c>
      <c r="I6" s="96">
        <f>SUM(G6:H6)</f>
        <v>8183</v>
      </c>
      <c r="J6" s="96">
        <v>474</v>
      </c>
      <c r="K6" s="96">
        <v>320</v>
      </c>
      <c r="L6" s="96">
        <f>SUM(J6:K6)</f>
        <v>794</v>
      </c>
      <c r="M6" s="96">
        <v>47</v>
      </c>
      <c r="N6" s="96">
        <v>83</v>
      </c>
      <c r="O6" s="96">
        <v>130</v>
      </c>
    </row>
    <row r="7" spans="1:15" ht="31.5" customHeight="1">
      <c r="A7" s="50" t="s">
        <v>282</v>
      </c>
      <c r="B7" s="96">
        <v>20</v>
      </c>
      <c r="C7" s="96">
        <v>427</v>
      </c>
      <c r="D7" s="96">
        <v>1001</v>
      </c>
      <c r="E7" s="96">
        <v>521</v>
      </c>
      <c r="F7" s="96">
        <f>SUM(D7:E7)</f>
        <v>1522</v>
      </c>
      <c r="G7" s="96">
        <v>5869</v>
      </c>
      <c r="H7" s="96">
        <v>3021</v>
      </c>
      <c r="I7" s="96">
        <f>SUM(G7:H7)</f>
        <v>8890</v>
      </c>
      <c r="J7" s="96">
        <v>477</v>
      </c>
      <c r="K7" s="96">
        <v>355</v>
      </c>
      <c r="L7" s="96">
        <f>SUM(J7:K7)</f>
        <v>832</v>
      </c>
      <c r="M7" s="96">
        <v>34</v>
      </c>
      <c r="N7" s="96">
        <v>37</v>
      </c>
      <c r="O7" s="96">
        <f>SUM(M7:N7)</f>
        <v>71</v>
      </c>
    </row>
    <row r="8" spans="1:15" ht="31.5" customHeight="1">
      <c r="A8" s="50" t="s">
        <v>283</v>
      </c>
      <c r="B8" s="96">
        <v>22</v>
      </c>
      <c r="C8" s="96">
        <v>524</v>
      </c>
      <c r="D8" s="96">
        <v>849</v>
      </c>
      <c r="E8" s="96">
        <v>457</v>
      </c>
      <c r="F8" s="96">
        <f>SUM(D8:E8)</f>
        <v>1306</v>
      </c>
      <c r="G8" s="96">
        <v>5850</v>
      </c>
      <c r="H8" s="96">
        <v>3046</v>
      </c>
      <c r="I8" s="96">
        <f>SUM(G8:H8)</f>
        <v>8896</v>
      </c>
      <c r="J8" s="96">
        <v>570</v>
      </c>
      <c r="K8" s="96">
        <v>436</v>
      </c>
      <c r="L8" s="96">
        <f>SUM(J8:K8)</f>
        <v>1006</v>
      </c>
      <c r="M8" s="96">
        <v>147</v>
      </c>
      <c r="N8" s="96">
        <v>42</v>
      </c>
      <c r="O8" s="96">
        <f>SUM(M8:N8)</f>
        <v>189</v>
      </c>
    </row>
    <row r="9" spans="1:15" ht="36" customHeight="1">
      <c r="A9" s="49" t="s">
        <v>284</v>
      </c>
      <c r="B9" s="63">
        <v>24</v>
      </c>
      <c r="C9" s="63">
        <v>623</v>
      </c>
      <c r="D9" s="63">
        <v>1114</v>
      </c>
      <c r="E9" s="63">
        <v>742</v>
      </c>
      <c r="F9" s="63">
        <f>SUM(D9:E9)</f>
        <v>1856</v>
      </c>
      <c r="G9" s="63">
        <v>6222</v>
      </c>
      <c r="H9" s="63">
        <v>3498</v>
      </c>
      <c r="I9" s="63">
        <f>SUM(G9:H9)</f>
        <v>9720</v>
      </c>
      <c r="J9" s="63">
        <v>667</v>
      </c>
      <c r="K9" s="63">
        <v>524</v>
      </c>
      <c r="L9" s="63">
        <f>SUM(J9:K9)</f>
        <v>1191</v>
      </c>
      <c r="M9" s="63">
        <v>41</v>
      </c>
      <c r="N9" s="63">
        <v>21</v>
      </c>
      <c r="O9" s="95">
        <f>SUM(M9:N9)</f>
        <v>62</v>
      </c>
    </row>
    <row r="10" spans="1:15" ht="36" customHeight="1">
      <c r="A10" s="49" t="s">
        <v>522</v>
      </c>
      <c r="B10" s="63">
        <v>24</v>
      </c>
      <c r="C10" s="63">
        <v>589</v>
      </c>
      <c r="D10" s="63">
        <v>970</v>
      </c>
      <c r="E10" s="63">
        <v>703</v>
      </c>
      <c r="F10" s="63">
        <f>SUM(D10:E10)</f>
        <v>1673</v>
      </c>
      <c r="G10" s="63">
        <v>5108</v>
      </c>
      <c r="H10" s="63">
        <v>3226</v>
      </c>
      <c r="I10" s="63">
        <f>SUM(G10:H10)</f>
        <v>8334</v>
      </c>
      <c r="J10" s="63">
        <v>675</v>
      </c>
      <c r="K10" s="63">
        <v>529</v>
      </c>
      <c r="L10" s="63">
        <f>SUM(J10:K10)</f>
        <v>1204</v>
      </c>
      <c r="M10" s="63">
        <v>54</v>
      </c>
      <c r="N10" s="63">
        <v>52</v>
      </c>
      <c r="O10" s="95">
        <f>SUM(M10:N10)</f>
        <v>106</v>
      </c>
    </row>
    <row r="11" spans="1:15" ht="67.5" customHeight="1" thickBot="1">
      <c r="A11" s="92" t="s">
        <v>521</v>
      </c>
      <c r="B11" s="97">
        <f>B10/B9*100-100</f>
        <v>0</v>
      </c>
      <c r="C11" s="253">
        <f>C10/C9*100-100</f>
        <v>-5.457463884430183</v>
      </c>
      <c r="D11" s="253">
        <f aca="true" t="shared" si="0" ref="D11:O11">D10/D9*100-100</f>
        <v>-12.92639138240574</v>
      </c>
      <c r="E11" s="253">
        <f t="shared" si="0"/>
        <v>-5.256064690026946</v>
      </c>
      <c r="F11" s="253">
        <f t="shared" si="0"/>
        <v>-9.859913793103445</v>
      </c>
      <c r="G11" s="253">
        <f t="shared" si="0"/>
        <v>-17.904210864673743</v>
      </c>
      <c r="H11" s="253">
        <f t="shared" si="0"/>
        <v>-7.775871926815327</v>
      </c>
      <c r="I11" s="253">
        <f t="shared" si="0"/>
        <v>-14.259259259259267</v>
      </c>
      <c r="J11" s="253">
        <f t="shared" si="0"/>
        <v>1.1994002998500832</v>
      </c>
      <c r="K11" s="253">
        <f t="shared" si="0"/>
        <v>0.954198473282446</v>
      </c>
      <c r="L11" s="253">
        <f t="shared" si="0"/>
        <v>1.091519731318229</v>
      </c>
      <c r="M11" s="253">
        <f t="shared" si="0"/>
        <v>31.707317073170742</v>
      </c>
      <c r="N11" s="253">
        <f t="shared" si="0"/>
        <v>147.61904761904762</v>
      </c>
      <c r="O11" s="253">
        <f t="shared" si="0"/>
        <v>70.96774193548387</v>
      </c>
    </row>
    <row r="12" spans="1:15" ht="60.75" customHeight="1" thickBot="1">
      <c r="A12" s="93" t="s">
        <v>523</v>
      </c>
      <c r="B12" s="98">
        <f>B10/B6*100-100</f>
        <v>41.176470588235304</v>
      </c>
      <c r="C12" s="254">
        <f aca="true" t="shared" si="1" ref="C12:O12">C10/C6*100-100</f>
        <v>45.4320987654321</v>
      </c>
      <c r="D12" s="254">
        <f t="shared" si="1"/>
        <v>-6.9097888675623835</v>
      </c>
      <c r="E12" s="254">
        <f t="shared" si="1"/>
        <v>12.841091492776883</v>
      </c>
      <c r="F12" s="254">
        <f t="shared" si="1"/>
        <v>0.4804804804804803</v>
      </c>
      <c r="G12" s="254">
        <f t="shared" si="1"/>
        <v>-2.741812642802742</v>
      </c>
      <c r="H12" s="254">
        <f t="shared" si="1"/>
        <v>10.064824292050488</v>
      </c>
      <c r="I12" s="254">
        <f t="shared" si="1"/>
        <v>1.845289013809122</v>
      </c>
      <c r="J12" s="254">
        <f t="shared" si="1"/>
        <v>42.40506329113924</v>
      </c>
      <c r="K12" s="254">
        <f t="shared" si="1"/>
        <v>65.3125</v>
      </c>
      <c r="L12" s="254">
        <f t="shared" si="1"/>
        <v>51.63727959697732</v>
      </c>
      <c r="M12" s="254">
        <f t="shared" si="1"/>
        <v>14.893617021276611</v>
      </c>
      <c r="N12" s="254">
        <f t="shared" si="1"/>
        <v>-37.34939759036144</v>
      </c>
      <c r="O12" s="254">
        <f t="shared" si="1"/>
        <v>-18.461538461538467</v>
      </c>
    </row>
    <row r="13" ht="13.5" thickTop="1"/>
    <row r="14" spans="1:15" ht="24" customHeight="1">
      <c r="A14" s="272"/>
      <c r="B14" s="272"/>
      <c r="C14" s="272"/>
      <c r="D14" s="272"/>
      <c r="E14" s="272"/>
      <c r="F14" s="272"/>
      <c r="G14" s="272"/>
      <c r="H14" s="272"/>
      <c r="I14" s="272"/>
      <c r="J14" s="272"/>
      <c r="K14" s="272"/>
      <c r="L14" s="272"/>
      <c r="M14" s="272"/>
      <c r="N14" s="272"/>
      <c r="O14" s="272"/>
    </row>
    <row r="15" spans="1:15" ht="24" customHeight="1">
      <c r="A15" s="100"/>
      <c r="B15" s="100"/>
      <c r="C15" s="100"/>
      <c r="D15" s="100"/>
      <c r="E15" s="100"/>
      <c r="F15" s="100"/>
      <c r="G15" s="100"/>
      <c r="H15" s="100"/>
      <c r="I15" s="100"/>
      <c r="J15" s="100"/>
      <c r="K15" s="100"/>
      <c r="L15" s="100"/>
      <c r="M15" s="100"/>
      <c r="N15" s="100"/>
      <c r="O15" s="100"/>
    </row>
    <row r="16" spans="1:15" ht="27.75" customHeight="1">
      <c r="A16" s="267"/>
      <c r="B16" s="270"/>
      <c r="C16" s="270"/>
      <c r="D16" s="267"/>
      <c r="E16" s="267"/>
      <c r="F16" s="267"/>
      <c r="G16" s="267"/>
      <c r="H16" s="267"/>
      <c r="I16" s="267"/>
      <c r="J16" s="267"/>
      <c r="K16" s="267"/>
      <c r="L16" s="267"/>
      <c r="M16" s="267"/>
      <c r="N16" s="267"/>
      <c r="O16" s="267"/>
    </row>
    <row r="17" spans="1:15" ht="24" customHeight="1">
      <c r="A17" s="267"/>
      <c r="B17" s="270"/>
      <c r="C17" s="270"/>
      <c r="D17" s="37"/>
      <c r="E17" s="37"/>
      <c r="F17" s="37"/>
      <c r="G17" s="37"/>
      <c r="H17" s="37"/>
      <c r="I17" s="37"/>
      <c r="J17" s="37"/>
      <c r="K17" s="37"/>
      <c r="L17" s="37"/>
      <c r="M17" s="37"/>
      <c r="N17" s="37"/>
      <c r="O17" s="37"/>
    </row>
    <row r="18" spans="1:15" ht="24" customHeight="1">
      <c r="A18" s="37"/>
      <c r="B18" s="37"/>
      <c r="C18" s="37"/>
      <c r="D18" s="37"/>
      <c r="E18" s="37"/>
      <c r="F18" s="37"/>
      <c r="G18" s="37"/>
      <c r="H18" s="37"/>
      <c r="I18" s="37"/>
      <c r="J18" s="37"/>
      <c r="K18" s="37"/>
      <c r="L18" s="37"/>
      <c r="M18" s="37"/>
      <c r="N18" s="37"/>
      <c r="O18" s="37"/>
    </row>
    <row r="19" spans="1:15" ht="24" customHeight="1">
      <c r="A19" s="37"/>
      <c r="B19" s="37"/>
      <c r="C19" s="37"/>
      <c r="D19" s="37"/>
      <c r="E19" s="37"/>
      <c r="F19" s="37"/>
      <c r="G19" s="37"/>
      <c r="H19" s="37"/>
      <c r="I19" s="37"/>
      <c r="J19" s="37"/>
      <c r="K19" s="37"/>
      <c r="L19" s="37"/>
      <c r="M19" s="37"/>
      <c r="N19" s="37"/>
      <c r="O19" s="37"/>
    </row>
    <row r="20" spans="1:15" ht="24" customHeight="1">
      <c r="A20" s="37"/>
      <c r="B20" s="37"/>
      <c r="C20" s="37"/>
      <c r="D20" s="37"/>
      <c r="E20" s="37"/>
      <c r="F20" s="37"/>
      <c r="G20" s="37"/>
      <c r="H20" s="37"/>
      <c r="I20" s="37"/>
      <c r="J20" s="37"/>
      <c r="K20" s="37"/>
      <c r="L20" s="37"/>
      <c r="M20" s="37"/>
      <c r="N20" s="37"/>
      <c r="O20" s="37"/>
    </row>
    <row r="21" spans="1:15" ht="24" customHeight="1">
      <c r="A21" s="37"/>
      <c r="B21" s="37"/>
      <c r="C21" s="37"/>
      <c r="D21" s="37"/>
      <c r="E21" s="37"/>
      <c r="F21" s="37"/>
      <c r="G21" s="37"/>
      <c r="H21" s="37"/>
      <c r="I21" s="37"/>
      <c r="J21" s="37"/>
      <c r="K21" s="37"/>
      <c r="L21" s="37"/>
      <c r="M21" s="37"/>
      <c r="N21" s="37"/>
      <c r="O21" s="37"/>
    </row>
    <row r="22" spans="1:15" ht="24" customHeight="1">
      <c r="A22" s="37"/>
      <c r="B22" s="37"/>
      <c r="C22" s="37"/>
      <c r="D22" s="37"/>
      <c r="E22" s="37"/>
      <c r="F22" s="37"/>
      <c r="G22" s="37"/>
      <c r="H22" s="37"/>
      <c r="I22" s="37"/>
      <c r="J22" s="37"/>
      <c r="K22" s="37"/>
      <c r="L22" s="37"/>
      <c r="M22" s="37"/>
      <c r="N22" s="37"/>
      <c r="O22" s="37"/>
    </row>
    <row r="23" spans="1:15" ht="59.25" customHeight="1">
      <c r="A23" s="94"/>
      <c r="B23" s="37"/>
      <c r="C23" s="37"/>
      <c r="D23" s="37"/>
      <c r="E23" s="37"/>
      <c r="F23" s="37"/>
      <c r="G23" s="37"/>
      <c r="H23" s="37"/>
      <c r="I23" s="37"/>
      <c r="J23" s="37"/>
      <c r="K23" s="37"/>
      <c r="L23" s="37"/>
      <c r="M23" s="37"/>
      <c r="N23" s="37"/>
      <c r="O23" s="37"/>
    </row>
    <row r="24" spans="1:15" ht="59.25" customHeight="1">
      <c r="A24" s="94"/>
      <c r="B24" s="37"/>
      <c r="C24" s="37"/>
      <c r="D24" s="37"/>
      <c r="E24" s="37"/>
      <c r="F24" s="37"/>
      <c r="G24" s="37"/>
      <c r="H24" s="37"/>
      <c r="I24" s="37"/>
      <c r="J24" s="37"/>
      <c r="K24" s="37"/>
      <c r="L24" s="37"/>
      <c r="M24" s="37"/>
      <c r="N24" s="37"/>
      <c r="O24" s="37"/>
    </row>
    <row r="25" ht="24" customHeight="1"/>
    <row r="26" ht="24" customHeight="1"/>
    <row r="27" ht="24" customHeight="1"/>
    <row r="28" ht="24" customHeight="1"/>
    <row r="29" ht="14.25" customHeight="1"/>
    <row r="30" ht="14.25" customHeight="1"/>
    <row r="31" ht="14.25" customHeight="1"/>
    <row r="32" ht="14.25" customHeight="1"/>
  </sheetData>
  <sheetProtection/>
  <mergeCells count="17">
    <mergeCell ref="A14:O14"/>
    <mergeCell ref="A16:A17"/>
    <mergeCell ref="B16:B17"/>
    <mergeCell ref="C16:C17"/>
    <mergeCell ref="D16:F16"/>
    <mergeCell ref="G16:I16"/>
    <mergeCell ref="J16:L16"/>
    <mergeCell ref="M16:O16"/>
    <mergeCell ref="A1:O1"/>
    <mergeCell ref="M3:O4"/>
    <mergeCell ref="A2:O2"/>
    <mergeCell ref="A3:A5"/>
    <mergeCell ref="B3:B5"/>
    <mergeCell ref="C3:C5"/>
    <mergeCell ref="D3:F4"/>
    <mergeCell ref="G3:I4"/>
    <mergeCell ref="J3:L4"/>
  </mergeCells>
  <printOptions horizontalCentered="1"/>
  <pageMargins left="0.3937007874015748" right="0.3937007874015748" top="0.7874015748031497" bottom="0.3937007874015748" header="0.7874015748031497" footer="0.3937007874015748"/>
  <pageSetup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sheetPr>
    <tabColor theme="9" tint="-0.24997000396251678"/>
  </sheetPr>
  <dimension ref="A1:AV17"/>
  <sheetViews>
    <sheetView rightToLeft="1" view="pageBreakPreview" zoomScale="75" zoomScaleSheetLayoutView="75" zoomScalePageLayoutView="0" workbookViewId="0" topLeftCell="A1">
      <selection activeCell="F1" sqref="F1"/>
    </sheetView>
  </sheetViews>
  <sheetFormatPr defaultColWidth="9.140625" defaultRowHeight="12.75"/>
  <cols>
    <col min="1" max="1" width="8.7109375" style="41" customWidth="1"/>
    <col min="2" max="2" width="9.421875" style="41" customWidth="1"/>
    <col min="3" max="15" width="10.421875" style="41" customWidth="1"/>
    <col min="16" max="16" width="17.00390625" style="41" customWidth="1"/>
    <col min="17" max="17" width="10.00390625" style="41" customWidth="1"/>
    <col min="18" max="16384" width="9.140625" style="41" customWidth="1"/>
  </cols>
  <sheetData>
    <row r="1" spans="1:17" ht="76.5" customHeight="1" thickBot="1">
      <c r="A1" s="368" t="s">
        <v>299</v>
      </c>
      <c r="B1" s="368"/>
      <c r="C1" s="256"/>
      <c r="D1" s="256"/>
      <c r="E1" s="256"/>
      <c r="F1" s="256"/>
      <c r="G1" s="256"/>
      <c r="H1" s="256"/>
      <c r="I1" s="256"/>
      <c r="J1" s="256"/>
      <c r="K1" s="256"/>
      <c r="L1" s="256"/>
      <c r="M1" s="256"/>
      <c r="N1" s="256"/>
      <c r="O1" s="256"/>
      <c r="P1" s="351" t="s">
        <v>504</v>
      </c>
      <c r="Q1" s="351"/>
    </row>
    <row r="2" spans="1:17" s="46" customFormat="1" ht="24.75" customHeight="1" thickTop="1">
      <c r="A2" s="263" t="s">
        <v>129</v>
      </c>
      <c r="B2" s="263"/>
      <c r="C2" s="373" t="s">
        <v>157</v>
      </c>
      <c r="D2" s="373"/>
      <c r="E2" s="373"/>
      <c r="F2" s="373"/>
      <c r="G2" s="373"/>
      <c r="H2" s="373"/>
      <c r="I2" s="373"/>
      <c r="J2" s="373"/>
      <c r="K2" s="373"/>
      <c r="L2" s="373"/>
      <c r="M2" s="373"/>
      <c r="N2" s="373"/>
      <c r="O2" s="373"/>
      <c r="P2" s="263" t="s">
        <v>95</v>
      </c>
      <c r="Q2" s="263"/>
    </row>
    <row r="3" spans="1:17" s="46" customFormat="1" ht="24" customHeight="1">
      <c r="A3" s="264"/>
      <c r="B3" s="264"/>
      <c r="C3" s="314" t="s">
        <v>62</v>
      </c>
      <c r="D3" s="314"/>
      <c r="E3" s="314"/>
      <c r="F3" s="314"/>
      <c r="G3" s="314"/>
      <c r="H3" s="314"/>
      <c r="I3" s="314"/>
      <c r="J3" s="314"/>
      <c r="K3" s="314"/>
      <c r="L3" s="314"/>
      <c r="M3" s="314"/>
      <c r="N3" s="314"/>
      <c r="O3" s="314"/>
      <c r="P3" s="264"/>
      <c r="Q3" s="264"/>
    </row>
    <row r="4" spans="1:17" s="46" customFormat="1" ht="21" customHeight="1">
      <c r="A4" s="264"/>
      <c r="B4" s="264"/>
      <c r="C4" s="264" t="s">
        <v>130</v>
      </c>
      <c r="D4" s="264"/>
      <c r="E4" s="264" t="s">
        <v>131</v>
      </c>
      <c r="F4" s="264"/>
      <c r="G4" s="264" t="s">
        <v>132</v>
      </c>
      <c r="H4" s="264"/>
      <c r="I4" s="264" t="s">
        <v>133</v>
      </c>
      <c r="J4" s="264"/>
      <c r="K4" s="264" t="s">
        <v>134</v>
      </c>
      <c r="L4" s="264"/>
      <c r="M4" s="264" t="s">
        <v>124</v>
      </c>
      <c r="N4" s="264"/>
      <c r="O4" s="264"/>
      <c r="P4" s="264"/>
      <c r="Q4" s="264"/>
    </row>
    <row r="5" spans="1:17" s="46" customFormat="1" ht="27" customHeight="1">
      <c r="A5" s="264"/>
      <c r="B5" s="264"/>
      <c r="C5" s="264" t="s">
        <v>22</v>
      </c>
      <c r="D5" s="264"/>
      <c r="E5" s="264" t="s">
        <v>36</v>
      </c>
      <c r="F5" s="264"/>
      <c r="G5" s="264" t="s">
        <v>37</v>
      </c>
      <c r="H5" s="264"/>
      <c r="I5" s="264" t="s">
        <v>38</v>
      </c>
      <c r="J5" s="264"/>
      <c r="K5" s="264" t="s">
        <v>39</v>
      </c>
      <c r="L5" s="264"/>
      <c r="M5" s="264" t="s">
        <v>238</v>
      </c>
      <c r="N5" s="264"/>
      <c r="O5" s="264"/>
      <c r="P5" s="264"/>
      <c r="Q5" s="264"/>
    </row>
    <row r="6" spans="1:17" ht="24.75" customHeight="1">
      <c r="A6" s="264"/>
      <c r="B6" s="264"/>
      <c r="C6" s="1" t="s">
        <v>135</v>
      </c>
      <c r="D6" s="1" t="s">
        <v>136</v>
      </c>
      <c r="E6" s="1" t="s">
        <v>135</v>
      </c>
      <c r="F6" s="1" t="s">
        <v>136</v>
      </c>
      <c r="G6" s="1" t="s">
        <v>135</v>
      </c>
      <c r="H6" s="1" t="s">
        <v>136</v>
      </c>
      <c r="I6" s="1" t="s">
        <v>135</v>
      </c>
      <c r="J6" s="1" t="s">
        <v>136</v>
      </c>
      <c r="K6" s="1" t="s">
        <v>135</v>
      </c>
      <c r="L6" s="1" t="s">
        <v>136</v>
      </c>
      <c r="M6" s="1" t="s">
        <v>135</v>
      </c>
      <c r="N6" s="1" t="s">
        <v>136</v>
      </c>
      <c r="O6" s="47" t="s">
        <v>138</v>
      </c>
      <c r="P6" s="264"/>
      <c r="Q6" s="264"/>
    </row>
    <row r="7" spans="1:17" ht="21" customHeight="1" thickBot="1">
      <c r="A7" s="305"/>
      <c r="B7" s="305"/>
      <c r="C7" s="38" t="s">
        <v>240</v>
      </c>
      <c r="D7" s="38" t="s">
        <v>241</v>
      </c>
      <c r="E7" s="38" t="s">
        <v>240</v>
      </c>
      <c r="F7" s="38" t="s">
        <v>241</v>
      </c>
      <c r="G7" s="38" t="s">
        <v>240</v>
      </c>
      <c r="H7" s="38" t="s">
        <v>241</v>
      </c>
      <c r="I7" s="38" t="s">
        <v>240</v>
      </c>
      <c r="J7" s="38" t="s">
        <v>241</v>
      </c>
      <c r="K7" s="38" t="s">
        <v>240</v>
      </c>
      <c r="L7" s="38" t="s">
        <v>241</v>
      </c>
      <c r="M7" s="38" t="s">
        <v>240</v>
      </c>
      <c r="N7" s="38" t="s">
        <v>241</v>
      </c>
      <c r="O7" s="38" t="s">
        <v>238</v>
      </c>
      <c r="P7" s="305"/>
      <c r="Q7" s="305"/>
    </row>
    <row r="8" spans="1:23" ht="32.25" customHeight="1">
      <c r="A8" s="370" t="s">
        <v>320</v>
      </c>
      <c r="B8" s="370"/>
      <c r="C8" s="198">
        <v>6</v>
      </c>
      <c r="D8" s="198">
        <v>0</v>
      </c>
      <c r="E8" s="198">
        <v>0</v>
      </c>
      <c r="F8" s="198">
        <v>0</v>
      </c>
      <c r="G8" s="198">
        <v>0</v>
      </c>
      <c r="H8" s="198">
        <v>0</v>
      </c>
      <c r="I8" s="198">
        <v>1</v>
      </c>
      <c r="J8" s="198">
        <v>0</v>
      </c>
      <c r="K8" s="198">
        <v>0</v>
      </c>
      <c r="L8" s="198">
        <v>0</v>
      </c>
      <c r="M8" s="198">
        <v>7</v>
      </c>
      <c r="N8" s="198">
        <v>0</v>
      </c>
      <c r="O8" s="198">
        <v>7</v>
      </c>
      <c r="P8" s="336" t="s">
        <v>8</v>
      </c>
      <c r="Q8" s="336"/>
      <c r="T8" s="46"/>
      <c r="U8" s="46"/>
      <c r="V8" s="46"/>
      <c r="W8" s="46"/>
    </row>
    <row r="9" spans="1:17" ht="32.25" customHeight="1">
      <c r="A9" s="371" t="s">
        <v>116</v>
      </c>
      <c r="B9" s="371"/>
      <c r="C9" s="200">
        <v>0</v>
      </c>
      <c r="D9" s="201">
        <v>0</v>
      </c>
      <c r="E9" s="201">
        <v>0</v>
      </c>
      <c r="F9" s="201">
        <v>0</v>
      </c>
      <c r="G9" s="201">
        <v>0</v>
      </c>
      <c r="H9" s="201">
        <v>1</v>
      </c>
      <c r="I9" s="201">
        <v>0</v>
      </c>
      <c r="J9" s="201">
        <v>0</v>
      </c>
      <c r="K9" s="201">
        <v>0</v>
      </c>
      <c r="L9" s="201">
        <v>0</v>
      </c>
      <c r="M9" s="202">
        <f>SUM(C9,E9,G9,I9,K9)</f>
        <v>0</v>
      </c>
      <c r="N9" s="202">
        <f>SUM(D9,F9,H9,J9,L9)</f>
        <v>1</v>
      </c>
      <c r="O9" s="203">
        <f>SUM(M9:N9)</f>
        <v>1</v>
      </c>
      <c r="P9" s="9"/>
      <c r="Q9" s="133" t="s">
        <v>11</v>
      </c>
    </row>
    <row r="10" spans="1:23" ht="32.25" customHeight="1">
      <c r="A10" s="199" t="s">
        <v>117</v>
      </c>
      <c r="B10" s="204" t="s">
        <v>119</v>
      </c>
      <c r="C10" s="201">
        <v>0</v>
      </c>
      <c r="D10" s="201">
        <v>5</v>
      </c>
      <c r="E10" s="201">
        <v>3</v>
      </c>
      <c r="F10" s="201">
        <v>0</v>
      </c>
      <c r="G10" s="201">
        <v>5</v>
      </c>
      <c r="H10" s="201">
        <v>2</v>
      </c>
      <c r="I10" s="201">
        <v>0</v>
      </c>
      <c r="J10" s="201">
        <v>0</v>
      </c>
      <c r="K10" s="201">
        <v>0</v>
      </c>
      <c r="L10" s="201">
        <v>0</v>
      </c>
      <c r="M10" s="202">
        <f>SUM(C10,E10,G10,I10,K10)</f>
        <v>8</v>
      </c>
      <c r="N10" s="202">
        <f>SUM(D10,F10,H10,J10,L10)</f>
        <v>7</v>
      </c>
      <c r="O10" s="203">
        <f>SUM(M10:N10)</f>
        <v>15</v>
      </c>
      <c r="P10" s="132" t="s">
        <v>9</v>
      </c>
      <c r="Q10" s="187" t="s">
        <v>4</v>
      </c>
      <c r="T10" s="46"/>
      <c r="U10" s="46"/>
      <c r="V10" s="46"/>
      <c r="W10" s="46"/>
    </row>
    <row r="11" spans="1:17" ht="32.25" customHeight="1">
      <c r="A11" s="371" t="s">
        <v>317</v>
      </c>
      <c r="B11" s="371"/>
      <c r="C11" s="201">
        <v>2</v>
      </c>
      <c r="D11" s="201">
        <v>0</v>
      </c>
      <c r="E11" s="201">
        <v>0</v>
      </c>
      <c r="F11" s="201">
        <v>0</v>
      </c>
      <c r="G11" s="201">
        <v>0</v>
      </c>
      <c r="H11" s="201">
        <v>0</v>
      </c>
      <c r="I11" s="201">
        <v>0</v>
      </c>
      <c r="J11" s="201">
        <v>0</v>
      </c>
      <c r="K11" s="201">
        <v>0</v>
      </c>
      <c r="L11" s="201">
        <v>0</v>
      </c>
      <c r="M11" s="202">
        <v>2</v>
      </c>
      <c r="N11" s="202">
        <v>0</v>
      </c>
      <c r="O11" s="203">
        <v>2</v>
      </c>
      <c r="P11" s="130"/>
      <c r="Q11" s="122" t="s">
        <v>276</v>
      </c>
    </row>
    <row r="12" spans="1:17" ht="32.25" customHeight="1">
      <c r="A12" s="371" t="s">
        <v>256</v>
      </c>
      <c r="B12" s="371"/>
      <c r="C12" s="201">
        <v>0</v>
      </c>
      <c r="D12" s="201">
        <v>0</v>
      </c>
      <c r="E12" s="201">
        <v>1</v>
      </c>
      <c r="F12" s="201">
        <v>0</v>
      </c>
      <c r="G12" s="201">
        <v>1</v>
      </c>
      <c r="H12" s="201">
        <v>0</v>
      </c>
      <c r="I12" s="201">
        <v>0</v>
      </c>
      <c r="J12" s="201">
        <v>0</v>
      </c>
      <c r="K12" s="201">
        <v>0</v>
      </c>
      <c r="L12" s="201">
        <v>0</v>
      </c>
      <c r="M12" s="202">
        <f>SUM(C12,E12,G12,I12,K12)</f>
        <v>2</v>
      </c>
      <c r="N12" s="202">
        <f>SUM(D12,F12,H12,J12,L12)</f>
        <v>0</v>
      </c>
      <c r="O12" s="203">
        <f>SUM(M12:N12)</f>
        <v>2</v>
      </c>
      <c r="P12" s="367" t="s">
        <v>5</v>
      </c>
      <c r="Q12" s="367"/>
    </row>
    <row r="13" spans="1:17" ht="32.25" customHeight="1">
      <c r="A13" s="371" t="s">
        <v>376</v>
      </c>
      <c r="B13" s="371"/>
      <c r="C13" s="201">
        <v>4</v>
      </c>
      <c r="D13" s="201">
        <v>1</v>
      </c>
      <c r="E13" s="201">
        <v>9</v>
      </c>
      <c r="F13" s="201">
        <v>5</v>
      </c>
      <c r="G13" s="201">
        <v>0</v>
      </c>
      <c r="H13" s="201">
        <v>5</v>
      </c>
      <c r="I13" s="201">
        <v>0</v>
      </c>
      <c r="J13" s="201">
        <v>0</v>
      </c>
      <c r="K13" s="201">
        <v>1</v>
      </c>
      <c r="L13" s="201">
        <v>0</v>
      </c>
      <c r="M13" s="202">
        <f>SUM(C13,E13,G13,I13,K13)</f>
        <v>14</v>
      </c>
      <c r="N13" s="202">
        <f>SUM(D13,F13,H13,J13,L13)</f>
        <v>11</v>
      </c>
      <c r="O13" s="203">
        <f>SUM(M13:N13)</f>
        <v>25</v>
      </c>
      <c r="P13" s="9"/>
      <c r="Q13" s="133" t="s">
        <v>6</v>
      </c>
    </row>
    <row r="14" spans="1:17" ht="32.25" customHeight="1" thickBot="1">
      <c r="A14" s="369" t="s">
        <v>321</v>
      </c>
      <c r="B14" s="369"/>
      <c r="C14" s="205">
        <v>0</v>
      </c>
      <c r="D14" s="205">
        <v>0</v>
      </c>
      <c r="E14" s="205">
        <v>0</v>
      </c>
      <c r="F14" s="205">
        <v>0</v>
      </c>
      <c r="G14" s="205">
        <v>0</v>
      </c>
      <c r="H14" s="205">
        <v>2</v>
      </c>
      <c r="I14" s="205">
        <v>0</v>
      </c>
      <c r="J14" s="205">
        <v>0</v>
      </c>
      <c r="K14" s="205">
        <v>0</v>
      </c>
      <c r="L14" s="205">
        <v>0</v>
      </c>
      <c r="M14" s="206">
        <v>0</v>
      </c>
      <c r="N14" s="206">
        <v>2</v>
      </c>
      <c r="O14" s="207">
        <v>2</v>
      </c>
      <c r="P14" s="11"/>
      <c r="Q14" s="12" t="s">
        <v>13</v>
      </c>
    </row>
    <row r="15" spans="1:48" s="120" customFormat="1" ht="32.25" customHeight="1" thickBot="1">
      <c r="A15" s="372" t="s">
        <v>124</v>
      </c>
      <c r="B15" s="372"/>
      <c r="C15" s="208">
        <f aca="true" t="shared" si="0" ref="C15:H15">SUM(C8:C14)</f>
        <v>12</v>
      </c>
      <c r="D15" s="208">
        <f t="shared" si="0"/>
        <v>6</v>
      </c>
      <c r="E15" s="208">
        <f t="shared" si="0"/>
        <v>13</v>
      </c>
      <c r="F15" s="208">
        <f t="shared" si="0"/>
        <v>5</v>
      </c>
      <c r="G15" s="208">
        <f t="shared" si="0"/>
        <v>6</v>
      </c>
      <c r="H15" s="208">
        <f t="shared" si="0"/>
        <v>10</v>
      </c>
      <c r="I15" s="208">
        <v>1</v>
      </c>
      <c r="J15" s="208">
        <v>0</v>
      </c>
      <c r="K15" s="208">
        <f>SUM(K8:K14)</f>
        <v>1</v>
      </c>
      <c r="L15" s="208">
        <f>SUM(L8:L14)</f>
        <v>0</v>
      </c>
      <c r="M15" s="208">
        <f>SUM(M8:M14)</f>
        <v>33</v>
      </c>
      <c r="N15" s="208">
        <f>SUM(N8:N14)</f>
        <v>21</v>
      </c>
      <c r="O15" s="208">
        <f>SUM(O8:O14)</f>
        <v>54</v>
      </c>
      <c r="P15" s="293" t="s">
        <v>244</v>
      </c>
      <c r="Q15" s="293"/>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row>
    <row r="16" ht="13.5" thickTop="1"/>
    <row r="17" spans="18:25" ht="12.75">
      <c r="R17" s="46"/>
      <c r="S17" s="46"/>
      <c r="T17" s="46"/>
      <c r="U17" s="46"/>
      <c r="V17" s="46"/>
      <c r="W17" s="46"/>
      <c r="X17" s="46"/>
      <c r="Y17" s="46"/>
    </row>
  </sheetData>
  <sheetProtection/>
  <mergeCells count="28">
    <mergeCell ref="P15:Q15"/>
    <mergeCell ref="P8:Q8"/>
    <mergeCell ref="E4:F4"/>
    <mergeCell ref="A2:B7"/>
    <mergeCell ref="I5:J5"/>
    <mergeCell ref="G5:H5"/>
    <mergeCell ref="C3:O3"/>
    <mergeCell ref="M5:O5"/>
    <mergeCell ref="C5:D5"/>
    <mergeCell ref="E5:F5"/>
    <mergeCell ref="I4:J4"/>
    <mergeCell ref="C2:O2"/>
    <mergeCell ref="P12:Q12"/>
    <mergeCell ref="P1:Q1"/>
    <mergeCell ref="G4:H4"/>
    <mergeCell ref="K5:L5"/>
    <mergeCell ref="M4:O4"/>
    <mergeCell ref="P2:Q7"/>
    <mergeCell ref="K4:L4"/>
    <mergeCell ref="A1:B1"/>
    <mergeCell ref="C4:D4"/>
    <mergeCell ref="A14:B14"/>
    <mergeCell ref="A8:B8"/>
    <mergeCell ref="A9:B9"/>
    <mergeCell ref="A15:B15"/>
    <mergeCell ref="A11:B11"/>
    <mergeCell ref="A12:B12"/>
    <mergeCell ref="A13:B13"/>
  </mergeCells>
  <printOptions horizontalCentered="1"/>
  <pageMargins left="0.4" right="0.4" top="0.25" bottom="0.5" header="0.25" footer="0.5"/>
  <pageSetup firstPageNumber="9" useFirstPageNumber="1"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sheetPr>
    <tabColor theme="9" tint="-0.24997000396251678"/>
  </sheetPr>
  <dimension ref="A3:Q19"/>
  <sheetViews>
    <sheetView rightToLeft="1" view="pageBreakPreview" zoomScale="80" zoomScaleNormal="75" zoomScaleSheetLayoutView="80" zoomScalePageLayoutView="0" workbookViewId="0" topLeftCell="A1">
      <selection activeCell="Q2" sqref="Q2"/>
    </sheetView>
  </sheetViews>
  <sheetFormatPr defaultColWidth="9.140625" defaultRowHeight="12.75"/>
  <cols>
    <col min="1" max="1" width="11.8515625" style="41" customWidth="1"/>
    <col min="2" max="2" width="11.28125" style="41" customWidth="1"/>
    <col min="3" max="15" width="10.00390625" style="41" customWidth="1"/>
    <col min="16" max="16" width="17.00390625" style="41" customWidth="1"/>
    <col min="17" max="17" width="13.57421875" style="41" customWidth="1"/>
    <col min="18" max="16384" width="9.140625" style="41" customWidth="1"/>
  </cols>
  <sheetData>
    <row r="3" spans="1:17" ht="34.5" customHeight="1">
      <c r="A3" s="325" t="s">
        <v>327</v>
      </c>
      <c r="B3" s="325"/>
      <c r="C3" s="325"/>
      <c r="D3" s="325"/>
      <c r="E3" s="325"/>
      <c r="F3" s="325"/>
      <c r="G3" s="325"/>
      <c r="H3" s="325"/>
      <c r="I3" s="325"/>
      <c r="J3" s="325"/>
      <c r="K3" s="325"/>
      <c r="L3" s="325"/>
      <c r="M3" s="325"/>
      <c r="N3" s="325"/>
      <c r="O3" s="325"/>
      <c r="P3" s="325"/>
      <c r="Q3" s="325"/>
    </row>
    <row r="4" spans="1:17" ht="34.5" customHeight="1">
      <c r="A4" s="377" t="s">
        <v>465</v>
      </c>
      <c r="B4" s="377"/>
      <c r="C4" s="377"/>
      <c r="D4" s="377"/>
      <c r="E4" s="377"/>
      <c r="F4" s="377"/>
      <c r="G4" s="377"/>
      <c r="H4" s="377"/>
      <c r="I4" s="377"/>
      <c r="J4" s="377"/>
      <c r="K4" s="377"/>
      <c r="L4" s="377"/>
      <c r="M4" s="377"/>
      <c r="N4" s="377"/>
      <c r="O4" s="377"/>
      <c r="P4" s="377"/>
      <c r="Q4" s="377"/>
    </row>
    <row r="5" spans="1:17" ht="18.75" thickBot="1">
      <c r="A5" s="376" t="s">
        <v>221</v>
      </c>
      <c r="B5" s="376"/>
      <c r="C5" s="375"/>
      <c r="D5" s="375"/>
      <c r="E5" s="375"/>
      <c r="F5" s="375"/>
      <c r="G5" s="375"/>
      <c r="H5" s="375"/>
      <c r="I5" s="375"/>
      <c r="J5" s="375"/>
      <c r="K5" s="375"/>
      <c r="L5" s="375"/>
      <c r="M5" s="375"/>
      <c r="N5" s="375"/>
      <c r="O5" s="375"/>
      <c r="P5" s="374" t="s">
        <v>289</v>
      </c>
      <c r="Q5" s="374"/>
    </row>
    <row r="6" spans="1:17" s="46" customFormat="1" ht="34.5" customHeight="1" thickTop="1">
      <c r="A6" s="264" t="s">
        <v>129</v>
      </c>
      <c r="B6" s="264"/>
      <c r="C6" s="263" t="s">
        <v>130</v>
      </c>
      <c r="D6" s="263"/>
      <c r="E6" s="263" t="s">
        <v>131</v>
      </c>
      <c r="F6" s="263"/>
      <c r="G6" s="263" t="s">
        <v>132</v>
      </c>
      <c r="H6" s="263"/>
      <c r="I6" s="263" t="s">
        <v>133</v>
      </c>
      <c r="J6" s="263"/>
      <c r="K6" s="263" t="s">
        <v>134</v>
      </c>
      <c r="L6" s="263"/>
      <c r="M6" s="263" t="s">
        <v>124</v>
      </c>
      <c r="N6" s="263"/>
      <c r="O6" s="263"/>
      <c r="P6" s="263" t="s">
        <v>95</v>
      </c>
      <c r="Q6" s="263"/>
    </row>
    <row r="7" spans="1:17" s="46" customFormat="1" ht="27.75" customHeight="1">
      <c r="A7" s="264"/>
      <c r="B7" s="264"/>
      <c r="C7" s="264" t="s">
        <v>22</v>
      </c>
      <c r="D7" s="264"/>
      <c r="E7" s="264" t="s">
        <v>36</v>
      </c>
      <c r="F7" s="264"/>
      <c r="G7" s="264" t="s">
        <v>37</v>
      </c>
      <c r="H7" s="264"/>
      <c r="I7" s="264" t="s">
        <v>38</v>
      </c>
      <c r="J7" s="264"/>
      <c r="K7" s="264" t="s">
        <v>39</v>
      </c>
      <c r="L7" s="264"/>
      <c r="M7" s="264" t="s">
        <v>238</v>
      </c>
      <c r="N7" s="264"/>
      <c r="O7" s="264"/>
      <c r="P7" s="264"/>
      <c r="Q7" s="264"/>
    </row>
    <row r="8" spans="1:17" s="46" customFormat="1" ht="25.5" customHeight="1">
      <c r="A8" s="264"/>
      <c r="B8" s="264"/>
      <c r="C8" s="1" t="s">
        <v>135</v>
      </c>
      <c r="D8" s="1" t="s">
        <v>136</v>
      </c>
      <c r="E8" s="1" t="s">
        <v>135</v>
      </c>
      <c r="F8" s="1" t="s">
        <v>136</v>
      </c>
      <c r="G8" s="1" t="s">
        <v>135</v>
      </c>
      <c r="H8" s="1" t="s">
        <v>136</v>
      </c>
      <c r="I8" s="1" t="s">
        <v>135</v>
      </c>
      <c r="J8" s="1" t="s">
        <v>136</v>
      </c>
      <c r="K8" s="1" t="s">
        <v>135</v>
      </c>
      <c r="L8" s="1" t="s">
        <v>136</v>
      </c>
      <c r="M8" s="1" t="s">
        <v>135</v>
      </c>
      <c r="N8" s="1" t="s">
        <v>136</v>
      </c>
      <c r="O8" s="47" t="s">
        <v>138</v>
      </c>
      <c r="P8" s="264"/>
      <c r="Q8" s="264"/>
    </row>
    <row r="9" spans="1:17" s="46" customFormat="1" ht="29.25" customHeight="1" thickBot="1">
      <c r="A9" s="305"/>
      <c r="B9" s="305"/>
      <c r="C9" s="38" t="s">
        <v>240</v>
      </c>
      <c r="D9" s="38" t="s">
        <v>241</v>
      </c>
      <c r="E9" s="38" t="s">
        <v>240</v>
      </c>
      <c r="F9" s="38" t="s">
        <v>241</v>
      </c>
      <c r="G9" s="38" t="s">
        <v>240</v>
      </c>
      <c r="H9" s="38" t="s">
        <v>241</v>
      </c>
      <c r="I9" s="38" t="s">
        <v>240</v>
      </c>
      <c r="J9" s="38" t="s">
        <v>241</v>
      </c>
      <c r="K9" s="38" t="s">
        <v>240</v>
      </c>
      <c r="L9" s="38" t="s">
        <v>241</v>
      </c>
      <c r="M9" s="38" t="s">
        <v>240</v>
      </c>
      <c r="N9" s="38" t="s">
        <v>241</v>
      </c>
      <c r="O9" s="38" t="s">
        <v>238</v>
      </c>
      <c r="P9" s="264"/>
      <c r="Q9" s="264"/>
    </row>
    <row r="10" spans="1:17" s="46" customFormat="1" ht="26.25" customHeight="1">
      <c r="A10" s="337" t="s">
        <v>312</v>
      </c>
      <c r="B10" s="337"/>
      <c r="C10" s="71">
        <v>0</v>
      </c>
      <c r="D10" s="71">
        <v>1</v>
      </c>
      <c r="E10" s="71">
        <v>0</v>
      </c>
      <c r="F10" s="71">
        <v>1</v>
      </c>
      <c r="G10" s="71">
        <v>0</v>
      </c>
      <c r="H10" s="71">
        <v>0</v>
      </c>
      <c r="I10" s="71">
        <v>0</v>
      </c>
      <c r="J10" s="71">
        <v>0</v>
      </c>
      <c r="K10" s="71">
        <v>0</v>
      </c>
      <c r="L10" s="71">
        <v>1</v>
      </c>
      <c r="M10" s="71">
        <f>0</f>
        <v>0</v>
      </c>
      <c r="N10" s="71">
        <f>D10+F10+L10</f>
        <v>3</v>
      </c>
      <c r="O10" s="71">
        <f>N10+M10</f>
        <v>3</v>
      </c>
      <c r="P10" s="291" t="s">
        <v>259</v>
      </c>
      <c r="Q10" s="291"/>
    </row>
    <row r="11" spans="1:17" s="46" customFormat="1" ht="26.25" customHeight="1">
      <c r="A11" s="337" t="s">
        <v>320</v>
      </c>
      <c r="B11" s="337"/>
      <c r="C11" s="60">
        <v>0</v>
      </c>
      <c r="D11" s="60">
        <v>1</v>
      </c>
      <c r="E11" s="60">
        <v>1</v>
      </c>
      <c r="F11" s="60">
        <v>0</v>
      </c>
      <c r="G11" s="60">
        <v>0</v>
      </c>
      <c r="H11" s="60">
        <v>0</v>
      </c>
      <c r="I11" s="60">
        <v>3</v>
      </c>
      <c r="J11" s="60">
        <v>0</v>
      </c>
      <c r="K11" s="60">
        <v>0</v>
      </c>
      <c r="L11" s="60">
        <v>0</v>
      </c>
      <c r="M11" s="71">
        <v>4</v>
      </c>
      <c r="N11" s="71">
        <f aca="true" t="shared" si="0" ref="N11:N18">D11+F11+L11</f>
        <v>1</v>
      </c>
      <c r="O11" s="71">
        <f aca="true" t="shared" si="1" ref="O11:O18">N11+M11</f>
        <v>5</v>
      </c>
      <c r="P11" s="336" t="s">
        <v>8</v>
      </c>
      <c r="Q11" s="336"/>
    </row>
    <row r="12" spans="1:17" ht="26.25" customHeight="1">
      <c r="A12" s="280" t="s">
        <v>116</v>
      </c>
      <c r="B12" s="280"/>
      <c r="C12" s="149">
        <v>0</v>
      </c>
      <c r="D12" s="55">
        <v>1</v>
      </c>
      <c r="E12" s="55">
        <v>0</v>
      </c>
      <c r="F12" s="55">
        <v>0</v>
      </c>
      <c r="G12" s="55">
        <v>0</v>
      </c>
      <c r="H12" s="55">
        <v>0</v>
      </c>
      <c r="I12" s="55">
        <v>0</v>
      </c>
      <c r="J12" s="55">
        <v>0</v>
      </c>
      <c r="K12" s="55">
        <v>0</v>
      </c>
      <c r="L12" s="55">
        <v>0</v>
      </c>
      <c r="M12" s="1">
        <f>0</f>
        <v>0</v>
      </c>
      <c r="N12" s="1">
        <f t="shared" si="0"/>
        <v>1</v>
      </c>
      <c r="O12" s="60">
        <f t="shared" si="1"/>
        <v>1</v>
      </c>
      <c r="P12" s="13"/>
      <c r="Q12" s="16" t="s">
        <v>11</v>
      </c>
    </row>
    <row r="13" spans="1:17" ht="26.25" customHeight="1">
      <c r="A13" s="162" t="s">
        <v>117</v>
      </c>
      <c r="B13" s="57" t="s">
        <v>271</v>
      </c>
      <c r="C13" s="137">
        <v>0</v>
      </c>
      <c r="D13" s="50">
        <v>1</v>
      </c>
      <c r="E13" s="50">
        <v>0</v>
      </c>
      <c r="F13" s="50">
        <v>0</v>
      </c>
      <c r="G13" s="50">
        <v>0</v>
      </c>
      <c r="H13" s="50">
        <v>0</v>
      </c>
      <c r="I13" s="50">
        <v>0</v>
      </c>
      <c r="J13" s="50">
        <v>1</v>
      </c>
      <c r="K13" s="50">
        <v>0</v>
      </c>
      <c r="L13" s="50">
        <v>0</v>
      </c>
      <c r="M13" s="60">
        <f>0</f>
        <v>0</v>
      </c>
      <c r="N13" s="60">
        <v>2</v>
      </c>
      <c r="O13" s="71">
        <f t="shared" si="1"/>
        <v>2</v>
      </c>
      <c r="P13" s="52" t="s">
        <v>9</v>
      </c>
      <c r="Q13" s="160" t="s">
        <v>4</v>
      </c>
    </row>
    <row r="14" spans="1:17" ht="26.25" customHeight="1">
      <c r="A14" s="280" t="s">
        <v>237</v>
      </c>
      <c r="B14" s="280"/>
      <c r="C14" s="50">
        <v>3</v>
      </c>
      <c r="D14" s="50">
        <v>0</v>
      </c>
      <c r="E14" s="50">
        <v>1</v>
      </c>
      <c r="F14" s="50">
        <v>0</v>
      </c>
      <c r="G14" s="50">
        <v>1</v>
      </c>
      <c r="H14" s="50">
        <v>0</v>
      </c>
      <c r="I14" s="50">
        <v>2</v>
      </c>
      <c r="J14" s="50">
        <v>0</v>
      </c>
      <c r="K14" s="50">
        <v>0</v>
      </c>
      <c r="L14" s="50">
        <v>0</v>
      </c>
      <c r="M14" s="60">
        <v>7</v>
      </c>
      <c r="N14" s="60">
        <f t="shared" si="0"/>
        <v>0</v>
      </c>
      <c r="O14" s="60">
        <f t="shared" si="1"/>
        <v>7</v>
      </c>
      <c r="P14" s="112"/>
      <c r="Q14" s="159" t="s">
        <v>276</v>
      </c>
    </row>
    <row r="15" spans="1:17" ht="26.25" customHeight="1">
      <c r="A15" s="280" t="s">
        <v>256</v>
      </c>
      <c r="B15" s="280"/>
      <c r="C15" s="55">
        <v>0</v>
      </c>
      <c r="D15" s="55">
        <v>0</v>
      </c>
      <c r="E15" s="55">
        <v>0</v>
      </c>
      <c r="F15" s="55">
        <v>1</v>
      </c>
      <c r="G15" s="55">
        <v>3</v>
      </c>
      <c r="H15" s="55">
        <v>0</v>
      </c>
      <c r="I15" s="55">
        <v>0</v>
      </c>
      <c r="J15" s="55">
        <v>2</v>
      </c>
      <c r="K15" s="55">
        <v>0</v>
      </c>
      <c r="L15" s="50">
        <v>2</v>
      </c>
      <c r="M15" s="71">
        <v>3</v>
      </c>
      <c r="N15" s="71">
        <v>5</v>
      </c>
      <c r="O15" s="71">
        <v>8</v>
      </c>
      <c r="P15" s="9"/>
      <c r="Q15" s="138" t="s">
        <v>5</v>
      </c>
    </row>
    <row r="16" spans="1:17" ht="26.25" customHeight="1">
      <c r="A16" s="280" t="s">
        <v>376</v>
      </c>
      <c r="B16" s="280"/>
      <c r="C16" s="55">
        <v>0</v>
      </c>
      <c r="D16" s="55">
        <v>0</v>
      </c>
      <c r="E16" s="55">
        <v>9</v>
      </c>
      <c r="F16" s="55">
        <v>9</v>
      </c>
      <c r="G16" s="55">
        <v>12</v>
      </c>
      <c r="H16" s="55">
        <v>13</v>
      </c>
      <c r="I16" s="55">
        <v>11</v>
      </c>
      <c r="J16" s="55">
        <v>12</v>
      </c>
      <c r="K16" s="55">
        <v>1</v>
      </c>
      <c r="L16" s="50">
        <v>4</v>
      </c>
      <c r="M16" s="71">
        <v>33</v>
      </c>
      <c r="N16" s="71">
        <v>38</v>
      </c>
      <c r="O16" s="71">
        <f>N16+M16</f>
        <v>71</v>
      </c>
      <c r="P16" s="161"/>
      <c r="Q16" s="2" t="s">
        <v>6</v>
      </c>
    </row>
    <row r="17" spans="1:17" ht="26.25" customHeight="1">
      <c r="A17" s="280" t="s">
        <v>121</v>
      </c>
      <c r="B17" s="280"/>
      <c r="C17" s="55">
        <v>0</v>
      </c>
      <c r="D17" s="55">
        <v>0</v>
      </c>
      <c r="E17" s="55">
        <v>0</v>
      </c>
      <c r="F17" s="55">
        <v>1</v>
      </c>
      <c r="G17" s="55">
        <v>0</v>
      </c>
      <c r="H17" s="55">
        <v>0</v>
      </c>
      <c r="I17" s="55">
        <v>0</v>
      </c>
      <c r="J17" s="55">
        <v>1</v>
      </c>
      <c r="K17" s="55">
        <v>0</v>
      </c>
      <c r="L17" s="50">
        <v>0</v>
      </c>
      <c r="M17" s="71">
        <f>0</f>
        <v>0</v>
      </c>
      <c r="N17" s="71">
        <v>2</v>
      </c>
      <c r="O17" s="71">
        <f t="shared" si="1"/>
        <v>2</v>
      </c>
      <c r="P17" s="13"/>
      <c r="Q17" s="16" t="s">
        <v>13</v>
      </c>
    </row>
    <row r="18" spans="1:17" s="110" customFormat="1" ht="26.25" customHeight="1" thickBot="1">
      <c r="A18" s="320" t="s">
        <v>123</v>
      </c>
      <c r="B18" s="320"/>
      <c r="C18" s="55">
        <v>2</v>
      </c>
      <c r="D18" s="55">
        <v>0</v>
      </c>
      <c r="E18" s="55">
        <v>1</v>
      </c>
      <c r="F18" s="55">
        <v>0</v>
      </c>
      <c r="G18" s="55">
        <v>3</v>
      </c>
      <c r="H18" s="55">
        <v>0</v>
      </c>
      <c r="I18" s="55">
        <v>0</v>
      </c>
      <c r="J18" s="55">
        <v>0</v>
      </c>
      <c r="K18" s="55">
        <v>1</v>
      </c>
      <c r="L18" s="37">
        <v>0</v>
      </c>
      <c r="M18" s="1">
        <v>7</v>
      </c>
      <c r="N18" s="1">
        <f t="shared" si="0"/>
        <v>0</v>
      </c>
      <c r="O18" s="1">
        <f t="shared" si="1"/>
        <v>7</v>
      </c>
      <c r="P18" s="13"/>
      <c r="Q18" s="16" t="s">
        <v>7</v>
      </c>
    </row>
    <row r="19" spans="1:17" s="110" customFormat="1" ht="26.25" customHeight="1" thickBot="1">
      <c r="A19" s="282" t="s">
        <v>124</v>
      </c>
      <c r="B19" s="282"/>
      <c r="C19" s="56">
        <f>SUM(C10:C18)</f>
        <v>5</v>
      </c>
      <c r="D19" s="56">
        <f aca="true" t="shared" si="2" ref="D19:O19">SUM(D10:D18)</f>
        <v>4</v>
      </c>
      <c r="E19" s="56">
        <f t="shared" si="2"/>
        <v>12</v>
      </c>
      <c r="F19" s="56">
        <f t="shared" si="2"/>
        <v>12</v>
      </c>
      <c r="G19" s="56">
        <f t="shared" si="2"/>
        <v>19</v>
      </c>
      <c r="H19" s="56">
        <f t="shared" si="2"/>
        <v>13</v>
      </c>
      <c r="I19" s="56">
        <f t="shared" si="2"/>
        <v>16</v>
      </c>
      <c r="J19" s="56">
        <f t="shared" si="2"/>
        <v>16</v>
      </c>
      <c r="K19" s="56">
        <f t="shared" si="2"/>
        <v>2</v>
      </c>
      <c r="L19" s="56">
        <f t="shared" si="2"/>
        <v>7</v>
      </c>
      <c r="M19" s="56">
        <f t="shared" si="2"/>
        <v>54</v>
      </c>
      <c r="N19" s="56">
        <f t="shared" si="2"/>
        <v>52</v>
      </c>
      <c r="O19" s="56">
        <f t="shared" si="2"/>
        <v>106</v>
      </c>
      <c r="P19" s="293" t="s">
        <v>244</v>
      </c>
      <c r="Q19" s="293"/>
    </row>
    <row r="20" ht="13.5" thickTop="1"/>
  </sheetData>
  <sheetProtection/>
  <mergeCells count="31">
    <mergeCell ref="A14:B14"/>
    <mergeCell ref="K7:L7"/>
    <mergeCell ref="P11:Q11"/>
    <mergeCell ref="A16:B16"/>
    <mergeCell ref="A17:B17"/>
    <mergeCell ref="A18:B18"/>
    <mergeCell ref="P19:Q19"/>
    <mergeCell ref="E7:F7"/>
    <mergeCell ref="A19:B19"/>
    <mergeCell ref="A11:B11"/>
    <mergeCell ref="A12:B12"/>
    <mergeCell ref="M6:O6"/>
    <mergeCell ref="A15:B15"/>
    <mergeCell ref="A3:Q3"/>
    <mergeCell ref="C6:D6"/>
    <mergeCell ref="I6:J6"/>
    <mergeCell ref="A5:B5"/>
    <mergeCell ref="A4:Q4"/>
    <mergeCell ref="A10:B10"/>
    <mergeCell ref="A6:B9"/>
    <mergeCell ref="C7:D7"/>
    <mergeCell ref="E6:F6"/>
    <mergeCell ref="G7:H7"/>
    <mergeCell ref="P5:Q5"/>
    <mergeCell ref="G6:H6"/>
    <mergeCell ref="P10:Q10"/>
    <mergeCell ref="I7:J7"/>
    <mergeCell ref="K6:L6"/>
    <mergeCell ref="P6:Q9"/>
    <mergeCell ref="M7:O7"/>
    <mergeCell ref="C5:O5"/>
  </mergeCells>
  <printOptions horizontalCentered="1"/>
  <pageMargins left="0.3937007874015748" right="0.3937007874015748" top="0.984251968503937" bottom="0.3937007874015748" header="0.984251968503937" footer="0.3937007874015748"/>
  <pageSetup firstPageNumber="9" useFirstPageNumber="1"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tabColor theme="9" tint="-0.24997000396251678"/>
  </sheetPr>
  <dimension ref="A2:Q22"/>
  <sheetViews>
    <sheetView rightToLeft="1" view="pageBreakPreview" zoomScale="90" zoomScaleNormal="75" zoomScaleSheetLayoutView="90" zoomScalePageLayoutView="0" workbookViewId="0" topLeftCell="A1">
      <selection activeCell="F1" sqref="F1"/>
    </sheetView>
  </sheetViews>
  <sheetFormatPr defaultColWidth="9.140625" defaultRowHeight="12.75"/>
  <cols>
    <col min="1" max="1" width="5.00390625" style="41" customWidth="1"/>
    <col min="2" max="2" width="11.140625" style="41" customWidth="1"/>
    <col min="3" max="15" width="10.140625" style="41" customWidth="1"/>
    <col min="16" max="16" width="16.28125" style="41" customWidth="1"/>
    <col min="17" max="17" width="7.00390625" style="41" customWidth="1"/>
    <col min="18" max="16384" width="9.140625" style="41" customWidth="1"/>
  </cols>
  <sheetData>
    <row r="2" spans="1:17" ht="40.5" customHeight="1">
      <c r="A2" s="325" t="s">
        <v>508</v>
      </c>
      <c r="B2" s="325"/>
      <c r="C2" s="325"/>
      <c r="D2" s="325"/>
      <c r="E2" s="325"/>
      <c r="F2" s="325"/>
      <c r="G2" s="325"/>
      <c r="H2" s="325"/>
      <c r="I2" s="325"/>
      <c r="J2" s="325"/>
      <c r="K2" s="325"/>
      <c r="L2" s="325"/>
      <c r="M2" s="325"/>
      <c r="N2" s="325"/>
      <c r="O2" s="325"/>
      <c r="P2" s="325"/>
      <c r="Q2" s="325"/>
    </row>
    <row r="3" spans="1:17" ht="33" customHeight="1">
      <c r="A3" s="377" t="s">
        <v>509</v>
      </c>
      <c r="B3" s="377"/>
      <c r="C3" s="377"/>
      <c r="D3" s="377"/>
      <c r="E3" s="377"/>
      <c r="F3" s="377"/>
      <c r="G3" s="377"/>
      <c r="H3" s="377"/>
      <c r="I3" s="377"/>
      <c r="J3" s="377"/>
      <c r="K3" s="377"/>
      <c r="L3" s="377"/>
      <c r="M3" s="377"/>
      <c r="N3" s="377"/>
      <c r="O3" s="377"/>
      <c r="P3" s="377"/>
      <c r="Q3" s="377"/>
    </row>
    <row r="4" spans="1:17" ht="27.75" customHeight="1" thickBot="1">
      <c r="A4" s="378" t="s">
        <v>222</v>
      </c>
      <c r="B4" s="378"/>
      <c r="C4" s="21"/>
      <c r="D4" s="21"/>
      <c r="E4" s="21"/>
      <c r="F4" s="21"/>
      <c r="G4" s="21"/>
      <c r="H4" s="21"/>
      <c r="I4" s="21"/>
      <c r="J4" s="21"/>
      <c r="K4" s="21"/>
      <c r="L4" s="21"/>
      <c r="M4" s="21"/>
      <c r="N4" s="21"/>
      <c r="O4" s="21"/>
      <c r="P4" s="308" t="s">
        <v>291</v>
      </c>
      <c r="Q4" s="308"/>
    </row>
    <row r="5" spans="1:17" s="46" customFormat="1" ht="21" customHeight="1" thickTop="1">
      <c r="A5" s="263" t="s">
        <v>129</v>
      </c>
      <c r="B5" s="263"/>
      <c r="C5" s="263" t="s">
        <v>130</v>
      </c>
      <c r="D5" s="263"/>
      <c r="E5" s="263" t="s">
        <v>131</v>
      </c>
      <c r="F5" s="263"/>
      <c r="G5" s="263" t="s">
        <v>132</v>
      </c>
      <c r="H5" s="263"/>
      <c r="I5" s="263" t="s">
        <v>133</v>
      </c>
      <c r="J5" s="263"/>
      <c r="K5" s="263" t="s">
        <v>134</v>
      </c>
      <c r="L5" s="263"/>
      <c r="M5" s="263" t="s">
        <v>124</v>
      </c>
      <c r="N5" s="263"/>
      <c r="O5" s="263"/>
      <c r="P5" s="263" t="s">
        <v>95</v>
      </c>
      <c r="Q5" s="263"/>
    </row>
    <row r="6" spans="1:17" s="46" customFormat="1" ht="21" customHeight="1">
      <c r="A6" s="264"/>
      <c r="B6" s="264"/>
      <c r="C6" s="264" t="s">
        <v>22</v>
      </c>
      <c r="D6" s="264"/>
      <c r="E6" s="264" t="s">
        <v>36</v>
      </c>
      <c r="F6" s="264"/>
      <c r="G6" s="264" t="s">
        <v>37</v>
      </c>
      <c r="H6" s="264"/>
      <c r="I6" s="264" t="s">
        <v>38</v>
      </c>
      <c r="J6" s="264"/>
      <c r="K6" s="264" t="s">
        <v>39</v>
      </c>
      <c r="L6" s="264"/>
      <c r="M6" s="264" t="s">
        <v>238</v>
      </c>
      <c r="N6" s="264"/>
      <c r="O6" s="264"/>
      <c r="P6" s="264"/>
      <c r="Q6" s="264"/>
    </row>
    <row r="7" spans="1:17" s="46" customFormat="1" ht="19.5" customHeight="1">
      <c r="A7" s="264"/>
      <c r="B7" s="264"/>
      <c r="C7" s="1" t="s">
        <v>135</v>
      </c>
      <c r="D7" s="1" t="s">
        <v>136</v>
      </c>
      <c r="E7" s="1" t="s">
        <v>135</v>
      </c>
      <c r="F7" s="1" t="s">
        <v>136</v>
      </c>
      <c r="G7" s="1" t="s">
        <v>135</v>
      </c>
      <c r="H7" s="1" t="s">
        <v>136</v>
      </c>
      <c r="I7" s="1" t="s">
        <v>135</v>
      </c>
      <c r="J7" s="1" t="s">
        <v>136</v>
      </c>
      <c r="K7" s="1" t="s">
        <v>135</v>
      </c>
      <c r="L7" s="1" t="s">
        <v>136</v>
      </c>
      <c r="M7" s="1" t="s">
        <v>135</v>
      </c>
      <c r="N7" s="1" t="s">
        <v>136</v>
      </c>
      <c r="O7" s="47" t="s">
        <v>138</v>
      </c>
      <c r="P7" s="264"/>
      <c r="Q7" s="264"/>
    </row>
    <row r="8" spans="1:17" s="46" customFormat="1" ht="26.25" customHeight="1" thickBot="1">
      <c r="A8" s="305"/>
      <c r="B8" s="305"/>
      <c r="C8" s="38" t="s">
        <v>240</v>
      </c>
      <c r="D8" s="38" t="s">
        <v>241</v>
      </c>
      <c r="E8" s="38" t="s">
        <v>240</v>
      </c>
      <c r="F8" s="38" t="s">
        <v>241</v>
      </c>
      <c r="G8" s="38" t="s">
        <v>240</v>
      </c>
      <c r="H8" s="38" t="s">
        <v>241</v>
      </c>
      <c r="I8" s="38" t="s">
        <v>240</v>
      </c>
      <c r="J8" s="38" t="s">
        <v>241</v>
      </c>
      <c r="K8" s="38" t="s">
        <v>240</v>
      </c>
      <c r="L8" s="38" t="s">
        <v>241</v>
      </c>
      <c r="M8" s="38" t="s">
        <v>240</v>
      </c>
      <c r="N8" s="38" t="s">
        <v>241</v>
      </c>
      <c r="O8" s="38" t="s">
        <v>238</v>
      </c>
      <c r="P8" s="305"/>
      <c r="Q8" s="305"/>
    </row>
    <row r="9" spans="1:17" s="46" customFormat="1" ht="27" customHeight="1">
      <c r="A9" s="332" t="s">
        <v>258</v>
      </c>
      <c r="B9" s="313"/>
      <c r="C9" s="1">
        <v>192</v>
      </c>
      <c r="D9" s="1">
        <v>247</v>
      </c>
      <c r="E9" s="1">
        <v>9</v>
      </c>
      <c r="F9" s="1">
        <v>10</v>
      </c>
      <c r="G9" s="1">
        <v>8</v>
      </c>
      <c r="H9" s="1">
        <v>7</v>
      </c>
      <c r="I9" s="1">
        <v>2</v>
      </c>
      <c r="J9" s="1">
        <v>9</v>
      </c>
      <c r="K9" s="1">
        <v>194</v>
      </c>
      <c r="L9" s="1">
        <v>201</v>
      </c>
      <c r="M9" s="1">
        <f>SUM(C9,E9,G9,I9,K9)</f>
        <v>405</v>
      </c>
      <c r="N9" s="1">
        <f>SUM(D9,F9,H9,J9,L9)</f>
        <v>474</v>
      </c>
      <c r="O9" s="47">
        <f>SUM(M9:N9)</f>
        <v>879</v>
      </c>
      <c r="P9" s="318" t="s">
        <v>259</v>
      </c>
      <c r="Q9" s="291"/>
    </row>
    <row r="10" spans="1:17" ht="27" customHeight="1">
      <c r="A10" s="280" t="s">
        <v>114</v>
      </c>
      <c r="B10" s="280"/>
      <c r="C10" s="50">
        <v>11</v>
      </c>
      <c r="D10" s="50">
        <v>0</v>
      </c>
      <c r="E10" s="50">
        <v>50</v>
      </c>
      <c r="F10" s="50">
        <v>0</v>
      </c>
      <c r="G10" s="50">
        <v>45</v>
      </c>
      <c r="H10" s="50">
        <v>0</v>
      </c>
      <c r="I10" s="50">
        <v>37</v>
      </c>
      <c r="J10" s="50">
        <v>0</v>
      </c>
      <c r="K10" s="50">
        <v>26</v>
      </c>
      <c r="L10" s="50">
        <v>0</v>
      </c>
      <c r="M10" s="60">
        <f aca="true" t="shared" si="0" ref="M10:M21">SUM(C10,E10,G10,I10,K10)</f>
        <v>169</v>
      </c>
      <c r="N10" s="60">
        <f aca="true" t="shared" si="1" ref="N10:N21">SUM(D10,F10,H10,J10,L10)</f>
        <v>0</v>
      </c>
      <c r="O10" s="69">
        <f aca="true" t="shared" si="2" ref="O10:O21">SUM(M10:N10)</f>
        <v>169</v>
      </c>
      <c r="P10" s="9"/>
      <c r="Q10" s="18" t="s">
        <v>12</v>
      </c>
    </row>
    <row r="11" spans="1:17" ht="27" customHeight="1">
      <c r="A11" s="280" t="s">
        <v>115</v>
      </c>
      <c r="B11" s="280"/>
      <c r="C11" s="50">
        <v>56</v>
      </c>
      <c r="D11" s="50">
        <v>5</v>
      </c>
      <c r="E11" s="50">
        <v>42</v>
      </c>
      <c r="F11" s="50">
        <v>0</v>
      </c>
      <c r="G11" s="50">
        <v>86</v>
      </c>
      <c r="H11" s="50">
        <v>0</v>
      </c>
      <c r="I11" s="50">
        <v>41</v>
      </c>
      <c r="J11" s="50">
        <v>0</v>
      </c>
      <c r="K11" s="50">
        <v>71</v>
      </c>
      <c r="L11" s="50">
        <v>0</v>
      </c>
      <c r="M11" s="60">
        <f t="shared" si="0"/>
        <v>296</v>
      </c>
      <c r="N11" s="60">
        <f t="shared" si="1"/>
        <v>5</v>
      </c>
      <c r="O11" s="69">
        <f t="shared" si="2"/>
        <v>301</v>
      </c>
      <c r="P11" s="9"/>
      <c r="Q11" s="10" t="s">
        <v>8</v>
      </c>
    </row>
    <row r="12" spans="1:17" ht="27" customHeight="1">
      <c r="A12" s="280" t="s">
        <v>116</v>
      </c>
      <c r="B12" s="280"/>
      <c r="C12" s="22">
        <v>44</v>
      </c>
      <c r="D12" s="50">
        <v>73</v>
      </c>
      <c r="E12" s="50">
        <v>45</v>
      </c>
      <c r="F12" s="50">
        <v>73</v>
      </c>
      <c r="G12" s="50">
        <v>53</v>
      </c>
      <c r="H12" s="50">
        <v>87</v>
      </c>
      <c r="I12" s="50">
        <v>59</v>
      </c>
      <c r="J12" s="50">
        <v>108</v>
      </c>
      <c r="K12" s="50">
        <v>120</v>
      </c>
      <c r="L12" s="50">
        <v>151</v>
      </c>
      <c r="M12" s="60">
        <f t="shared" si="0"/>
        <v>321</v>
      </c>
      <c r="N12" s="60">
        <f t="shared" si="1"/>
        <v>492</v>
      </c>
      <c r="O12" s="69">
        <f t="shared" si="2"/>
        <v>813</v>
      </c>
      <c r="P12" s="9"/>
      <c r="Q12" s="10" t="s">
        <v>11</v>
      </c>
    </row>
    <row r="13" spans="1:17" ht="27" customHeight="1">
      <c r="A13" s="283" t="s">
        <v>117</v>
      </c>
      <c r="B13" s="57" t="s">
        <v>118</v>
      </c>
      <c r="C13" s="50">
        <v>95</v>
      </c>
      <c r="D13" s="50">
        <v>5</v>
      </c>
      <c r="E13" s="50">
        <v>97</v>
      </c>
      <c r="F13" s="50">
        <v>5</v>
      </c>
      <c r="G13" s="50">
        <v>93</v>
      </c>
      <c r="H13" s="50">
        <v>5</v>
      </c>
      <c r="I13" s="50">
        <v>125</v>
      </c>
      <c r="J13" s="50">
        <v>5</v>
      </c>
      <c r="K13" s="50">
        <v>100</v>
      </c>
      <c r="L13" s="50">
        <v>5</v>
      </c>
      <c r="M13" s="60">
        <f t="shared" si="0"/>
        <v>510</v>
      </c>
      <c r="N13" s="60">
        <f t="shared" si="1"/>
        <v>25</v>
      </c>
      <c r="O13" s="69">
        <f t="shared" si="2"/>
        <v>535</v>
      </c>
      <c r="P13" s="74" t="s">
        <v>277</v>
      </c>
      <c r="Q13" s="315" t="s">
        <v>4</v>
      </c>
    </row>
    <row r="14" spans="1:17" ht="27" customHeight="1">
      <c r="A14" s="284"/>
      <c r="B14" s="57" t="s">
        <v>119</v>
      </c>
      <c r="C14" s="50">
        <v>196</v>
      </c>
      <c r="D14" s="50">
        <v>178</v>
      </c>
      <c r="E14" s="50">
        <v>218</v>
      </c>
      <c r="F14" s="50">
        <v>186</v>
      </c>
      <c r="G14" s="50">
        <v>377</v>
      </c>
      <c r="H14" s="50">
        <v>206</v>
      </c>
      <c r="I14" s="50">
        <v>470</v>
      </c>
      <c r="J14" s="50">
        <v>260</v>
      </c>
      <c r="K14" s="50">
        <v>477</v>
      </c>
      <c r="L14" s="50">
        <v>296</v>
      </c>
      <c r="M14" s="60">
        <f t="shared" si="0"/>
        <v>1738</v>
      </c>
      <c r="N14" s="60">
        <f t="shared" si="1"/>
        <v>1126</v>
      </c>
      <c r="O14" s="69">
        <f t="shared" si="2"/>
        <v>2864</v>
      </c>
      <c r="P14" s="54" t="s">
        <v>9</v>
      </c>
      <c r="Q14" s="316"/>
    </row>
    <row r="15" spans="1:17" ht="27" customHeight="1">
      <c r="A15" s="285"/>
      <c r="B15" s="57" t="s">
        <v>120</v>
      </c>
      <c r="C15" s="50">
        <v>53</v>
      </c>
      <c r="D15" s="50">
        <v>0</v>
      </c>
      <c r="E15" s="50">
        <v>47</v>
      </c>
      <c r="F15" s="50">
        <v>0</v>
      </c>
      <c r="G15" s="50">
        <v>36</v>
      </c>
      <c r="H15" s="50">
        <v>0</v>
      </c>
      <c r="I15" s="50">
        <v>31</v>
      </c>
      <c r="J15" s="50">
        <v>0</v>
      </c>
      <c r="K15" s="50">
        <v>75</v>
      </c>
      <c r="L15" s="50">
        <v>0</v>
      </c>
      <c r="M15" s="60">
        <f t="shared" si="0"/>
        <v>242</v>
      </c>
      <c r="N15" s="60">
        <f t="shared" si="1"/>
        <v>0</v>
      </c>
      <c r="O15" s="69">
        <f t="shared" si="2"/>
        <v>242</v>
      </c>
      <c r="P15" s="54" t="s">
        <v>10</v>
      </c>
      <c r="Q15" s="316"/>
    </row>
    <row r="16" spans="1:17" ht="27" customHeight="1">
      <c r="A16" s="280" t="s">
        <v>237</v>
      </c>
      <c r="B16" s="280"/>
      <c r="C16" s="50">
        <v>83</v>
      </c>
      <c r="D16" s="50">
        <v>0</v>
      </c>
      <c r="E16" s="50">
        <v>70</v>
      </c>
      <c r="F16" s="50">
        <v>0</v>
      </c>
      <c r="G16" s="50">
        <v>69</v>
      </c>
      <c r="H16" s="50">
        <v>0</v>
      </c>
      <c r="I16" s="50">
        <v>92</v>
      </c>
      <c r="J16" s="50">
        <v>0</v>
      </c>
      <c r="K16" s="50">
        <v>182</v>
      </c>
      <c r="L16" s="50">
        <v>0</v>
      </c>
      <c r="M16" s="60">
        <f t="shared" si="0"/>
        <v>496</v>
      </c>
      <c r="N16" s="60">
        <f t="shared" si="1"/>
        <v>0</v>
      </c>
      <c r="O16" s="69">
        <f t="shared" si="2"/>
        <v>496</v>
      </c>
      <c r="P16" s="22"/>
      <c r="Q16" s="27" t="s">
        <v>276</v>
      </c>
    </row>
    <row r="17" spans="1:17" ht="27" customHeight="1">
      <c r="A17" s="280" t="s">
        <v>256</v>
      </c>
      <c r="B17" s="280"/>
      <c r="C17" s="50">
        <v>72</v>
      </c>
      <c r="D17" s="50">
        <v>65</v>
      </c>
      <c r="E17" s="50">
        <v>68</v>
      </c>
      <c r="F17" s="50">
        <v>50</v>
      </c>
      <c r="G17" s="50">
        <v>71</v>
      </c>
      <c r="H17" s="50">
        <v>69</v>
      </c>
      <c r="I17" s="50">
        <v>94</v>
      </c>
      <c r="J17" s="50">
        <v>88</v>
      </c>
      <c r="K17" s="50">
        <v>93</v>
      </c>
      <c r="L17" s="50">
        <v>143</v>
      </c>
      <c r="M17" s="60">
        <f t="shared" si="0"/>
        <v>398</v>
      </c>
      <c r="N17" s="60">
        <f t="shared" si="1"/>
        <v>415</v>
      </c>
      <c r="O17" s="69">
        <f t="shared" si="2"/>
        <v>813</v>
      </c>
      <c r="P17" s="9"/>
      <c r="Q17" s="10" t="s">
        <v>5</v>
      </c>
    </row>
    <row r="18" spans="1:17" ht="27" customHeight="1">
      <c r="A18" s="280" t="s">
        <v>376</v>
      </c>
      <c r="B18" s="280"/>
      <c r="C18" s="50">
        <v>51</v>
      </c>
      <c r="D18" s="50">
        <v>59</v>
      </c>
      <c r="E18" s="50">
        <v>53</v>
      </c>
      <c r="F18" s="50">
        <v>53</v>
      </c>
      <c r="G18" s="50">
        <v>73</v>
      </c>
      <c r="H18" s="50">
        <v>46</v>
      </c>
      <c r="I18" s="50">
        <v>94</v>
      </c>
      <c r="J18" s="50">
        <v>87</v>
      </c>
      <c r="K18" s="50">
        <v>63</v>
      </c>
      <c r="L18" s="50">
        <v>92</v>
      </c>
      <c r="M18" s="60">
        <f t="shared" si="0"/>
        <v>334</v>
      </c>
      <c r="N18" s="60">
        <f t="shared" si="1"/>
        <v>337</v>
      </c>
      <c r="O18" s="69">
        <f t="shared" si="2"/>
        <v>671</v>
      </c>
      <c r="P18" s="9"/>
      <c r="Q18" s="10" t="s">
        <v>6</v>
      </c>
    </row>
    <row r="19" spans="1:17" ht="27" customHeight="1">
      <c r="A19" s="280" t="s">
        <v>121</v>
      </c>
      <c r="B19" s="280"/>
      <c r="C19" s="50">
        <v>45</v>
      </c>
      <c r="D19" s="50">
        <v>30</v>
      </c>
      <c r="E19" s="50">
        <v>45</v>
      </c>
      <c r="F19" s="50">
        <v>30</v>
      </c>
      <c r="G19" s="50">
        <v>36</v>
      </c>
      <c r="H19" s="50">
        <v>36</v>
      </c>
      <c r="I19" s="50">
        <v>53</v>
      </c>
      <c r="J19" s="50">
        <v>62</v>
      </c>
      <c r="K19" s="50">
        <v>60</v>
      </c>
      <c r="L19" s="50">
        <v>88</v>
      </c>
      <c r="M19" s="60">
        <f t="shared" si="0"/>
        <v>239</v>
      </c>
      <c r="N19" s="60">
        <f t="shared" si="1"/>
        <v>246</v>
      </c>
      <c r="O19" s="69">
        <f t="shared" si="2"/>
        <v>485</v>
      </c>
      <c r="P19" s="9"/>
      <c r="Q19" s="10" t="s">
        <v>13</v>
      </c>
    </row>
    <row r="20" spans="1:17" ht="27" customHeight="1">
      <c r="A20" s="280" t="s">
        <v>122</v>
      </c>
      <c r="B20" s="280"/>
      <c r="C20" s="50">
        <v>75</v>
      </c>
      <c r="D20" s="50">
        <v>0</v>
      </c>
      <c r="E20" s="50">
        <v>56</v>
      </c>
      <c r="F20" s="50">
        <v>0</v>
      </c>
      <c r="G20" s="50">
        <v>61</v>
      </c>
      <c r="H20" s="50">
        <v>0</v>
      </c>
      <c r="I20" s="50">
        <v>89</v>
      </c>
      <c r="J20" s="50">
        <v>0</v>
      </c>
      <c r="K20" s="50">
        <v>89</v>
      </c>
      <c r="L20" s="50">
        <v>0</v>
      </c>
      <c r="M20" s="60">
        <f t="shared" si="0"/>
        <v>370</v>
      </c>
      <c r="N20" s="60">
        <f t="shared" si="1"/>
        <v>0</v>
      </c>
      <c r="O20" s="69">
        <f t="shared" si="2"/>
        <v>370</v>
      </c>
      <c r="P20" s="9"/>
      <c r="Q20" s="10" t="s">
        <v>14</v>
      </c>
    </row>
    <row r="21" spans="1:17" ht="27" customHeight="1" thickBot="1">
      <c r="A21" s="281" t="s">
        <v>123</v>
      </c>
      <c r="B21" s="281"/>
      <c r="C21" s="55">
        <v>50</v>
      </c>
      <c r="D21" s="55">
        <v>64</v>
      </c>
      <c r="E21" s="55">
        <v>43</v>
      </c>
      <c r="F21" s="55">
        <v>50</v>
      </c>
      <c r="G21" s="55">
        <v>57</v>
      </c>
      <c r="H21" s="55">
        <v>68</v>
      </c>
      <c r="I21" s="55">
        <v>87</v>
      </c>
      <c r="J21" s="55">
        <v>77</v>
      </c>
      <c r="K21" s="55">
        <v>100</v>
      </c>
      <c r="L21" s="55">
        <v>81</v>
      </c>
      <c r="M21" s="1">
        <f t="shared" si="0"/>
        <v>337</v>
      </c>
      <c r="N21" s="1">
        <f t="shared" si="1"/>
        <v>340</v>
      </c>
      <c r="O21" s="47">
        <f t="shared" si="2"/>
        <v>677</v>
      </c>
      <c r="P21" s="13"/>
      <c r="Q21" s="16" t="s">
        <v>7</v>
      </c>
    </row>
    <row r="22" spans="1:17" ht="27" customHeight="1" thickBot="1">
      <c r="A22" s="282" t="s">
        <v>124</v>
      </c>
      <c r="B22" s="282"/>
      <c r="C22" s="56">
        <f aca="true" t="shared" si="3" ref="C22:O22">SUM(C9:C21)</f>
        <v>1023</v>
      </c>
      <c r="D22" s="56">
        <f t="shared" si="3"/>
        <v>726</v>
      </c>
      <c r="E22" s="56">
        <f t="shared" si="3"/>
        <v>843</v>
      </c>
      <c r="F22" s="56">
        <f t="shared" si="3"/>
        <v>457</v>
      </c>
      <c r="G22" s="56">
        <f t="shared" si="3"/>
        <v>1065</v>
      </c>
      <c r="H22" s="56">
        <f t="shared" si="3"/>
        <v>524</v>
      </c>
      <c r="I22" s="56">
        <f t="shared" si="3"/>
        <v>1274</v>
      </c>
      <c r="J22" s="56">
        <f t="shared" si="3"/>
        <v>696</v>
      </c>
      <c r="K22" s="56">
        <f t="shared" si="3"/>
        <v>1650</v>
      </c>
      <c r="L22" s="56">
        <f t="shared" si="3"/>
        <v>1057</v>
      </c>
      <c r="M22" s="56">
        <f t="shared" si="3"/>
        <v>5855</v>
      </c>
      <c r="N22" s="56">
        <f t="shared" si="3"/>
        <v>3460</v>
      </c>
      <c r="O22" s="56">
        <f t="shared" si="3"/>
        <v>9315</v>
      </c>
      <c r="P22" s="293" t="s">
        <v>244</v>
      </c>
      <c r="Q22" s="293"/>
    </row>
    <row r="23" ht="13.5" thickTop="1"/>
  </sheetData>
  <sheetProtection/>
  <mergeCells count="33">
    <mergeCell ref="A19:B19"/>
    <mergeCell ref="A21:B21"/>
    <mergeCell ref="A22:B22"/>
    <mergeCell ref="A20:B20"/>
    <mergeCell ref="A10:B10"/>
    <mergeCell ref="A11:B11"/>
    <mergeCell ref="A12:B12"/>
    <mergeCell ref="A16:B16"/>
    <mergeCell ref="A17:B17"/>
    <mergeCell ref="A18:B18"/>
    <mergeCell ref="A2:Q2"/>
    <mergeCell ref="C5:D5"/>
    <mergeCell ref="I5:J5"/>
    <mergeCell ref="A5:B8"/>
    <mergeCell ref="A4:B4"/>
    <mergeCell ref="A13:A15"/>
    <mergeCell ref="P5:Q8"/>
    <mergeCell ref="C6:D6"/>
    <mergeCell ref="I6:J6"/>
    <mergeCell ref="A9:B9"/>
    <mergeCell ref="P9:Q9"/>
    <mergeCell ref="M6:O6"/>
    <mergeCell ref="P22:Q22"/>
    <mergeCell ref="P4:Q4"/>
    <mergeCell ref="K6:L6"/>
    <mergeCell ref="Q13:Q15"/>
    <mergeCell ref="A3:Q3"/>
    <mergeCell ref="E6:F6"/>
    <mergeCell ref="K5:L5"/>
    <mergeCell ref="M5:O5"/>
    <mergeCell ref="G6:H6"/>
    <mergeCell ref="G5:H5"/>
    <mergeCell ref="E5:F5"/>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23.xml><?xml version="1.0" encoding="utf-8"?>
<worksheet xmlns="http://schemas.openxmlformats.org/spreadsheetml/2006/main" xmlns:r="http://schemas.openxmlformats.org/officeDocument/2006/relationships">
  <sheetPr>
    <tabColor theme="9" tint="-0.24997000396251678"/>
  </sheetPr>
  <dimension ref="A1:Q22"/>
  <sheetViews>
    <sheetView rightToLeft="1" view="pageBreakPreview" zoomScale="90" zoomScaleNormal="75" zoomScaleSheetLayoutView="90" zoomScalePageLayoutView="0" workbookViewId="0" topLeftCell="A2">
      <selection activeCell="AD25" sqref="AD25:AE25"/>
    </sheetView>
  </sheetViews>
  <sheetFormatPr defaultColWidth="9.140625" defaultRowHeight="12.75"/>
  <cols>
    <col min="1" max="1" width="5.8515625" style="41" customWidth="1"/>
    <col min="2" max="2" width="10.7109375" style="41" customWidth="1"/>
    <col min="3" max="15" width="10.28125" style="41" customWidth="1"/>
    <col min="16" max="16" width="16.421875" style="41" customWidth="1"/>
    <col min="17" max="17" width="7.57421875" style="41" customWidth="1"/>
    <col min="18" max="16384" width="9.140625" style="41" customWidth="1"/>
  </cols>
  <sheetData>
    <row r="1" spans="1:17" ht="32.25" customHeight="1">
      <c r="A1" s="325" t="s">
        <v>390</v>
      </c>
      <c r="B1" s="325"/>
      <c r="C1" s="325"/>
      <c r="D1" s="325"/>
      <c r="E1" s="325"/>
      <c r="F1" s="325"/>
      <c r="G1" s="325"/>
      <c r="H1" s="325"/>
      <c r="I1" s="325"/>
      <c r="J1" s="325"/>
      <c r="K1" s="325"/>
      <c r="L1" s="325"/>
      <c r="M1" s="325"/>
      <c r="N1" s="325"/>
      <c r="O1" s="325"/>
      <c r="P1" s="325"/>
      <c r="Q1" s="325"/>
    </row>
    <row r="2" spans="1:17" ht="48" customHeight="1">
      <c r="A2" s="296" t="s">
        <v>463</v>
      </c>
      <c r="B2" s="296"/>
      <c r="C2" s="296"/>
      <c r="D2" s="296"/>
      <c r="E2" s="296"/>
      <c r="F2" s="296"/>
      <c r="G2" s="296"/>
      <c r="H2" s="296"/>
      <c r="I2" s="296"/>
      <c r="J2" s="296"/>
      <c r="K2" s="296"/>
      <c r="L2" s="296"/>
      <c r="M2" s="296"/>
      <c r="N2" s="296"/>
      <c r="O2" s="296"/>
      <c r="P2" s="296"/>
      <c r="Q2" s="296"/>
    </row>
    <row r="3" spans="1:17" ht="27.75" customHeight="1" thickBot="1">
      <c r="A3" s="378" t="s">
        <v>223</v>
      </c>
      <c r="B3" s="378"/>
      <c r="C3" s="19"/>
      <c r="D3" s="19"/>
      <c r="E3" s="19"/>
      <c r="F3" s="19"/>
      <c r="G3" s="19"/>
      <c r="H3" s="19"/>
      <c r="I3" s="19"/>
      <c r="J3" s="19"/>
      <c r="K3" s="19"/>
      <c r="L3" s="19"/>
      <c r="M3" s="19"/>
      <c r="N3" s="19"/>
      <c r="O3" s="19"/>
      <c r="P3" s="308" t="s">
        <v>301</v>
      </c>
      <c r="Q3" s="308"/>
    </row>
    <row r="4" spans="1:17" ht="24.75" customHeight="1" thickTop="1">
      <c r="A4" s="381" t="s">
        <v>129</v>
      </c>
      <c r="B4" s="381"/>
      <c r="C4" s="380" t="s">
        <v>158</v>
      </c>
      <c r="D4" s="380"/>
      <c r="E4" s="380" t="s">
        <v>159</v>
      </c>
      <c r="F4" s="380"/>
      <c r="G4" s="380" t="s">
        <v>160</v>
      </c>
      <c r="H4" s="380"/>
      <c r="I4" s="380" t="s">
        <v>161</v>
      </c>
      <c r="J4" s="380"/>
      <c r="K4" s="380" t="s">
        <v>162</v>
      </c>
      <c r="L4" s="380"/>
      <c r="M4" s="380" t="s">
        <v>124</v>
      </c>
      <c r="N4" s="380"/>
      <c r="O4" s="380"/>
      <c r="P4" s="263" t="s">
        <v>95</v>
      </c>
      <c r="Q4" s="263"/>
    </row>
    <row r="5" spans="1:17" ht="26.25" customHeight="1">
      <c r="A5" s="379"/>
      <c r="B5" s="379"/>
      <c r="C5" s="379" t="s">
        <v>65</v>
      </c>
      <c r="D5" s="379"/>
      <c r="E5" s="379" t="s">
        <v>63</v>
      </c>
      <c r="F5" s="379"/>
      <c r="G5" s="379" t="s">
        <v>110</v>
      </c>
      <c r="H5" s="379"/>
      <c r="I5" s="379" t="s">
        <v>113</v>
      </c>
      <c r="J5" s="379"/>
      <c r="K5" s="379" t="s">
        <v>64</v>
      </c>
      <c r="L5" s="379"/>
      <c r="M5" s="379" t="s">
        <v>238</v>
      </c>
      <c r="N5" s="379"/>
      <c r="O5" s="379"/>
      <c r="P5" s="264"/>
      <c r="Q5" s="264"/>
    </row>
    <row r="6" spans="1:17" ht="26.25" customHeight="1">
      <c r="A6" s="379"/>
      <c r="B6" s="379"/>
      <c r="C6" s="1" t="s">
        <v>135</v>
      </c>
      <c r="D6" s="1" t="s">
        <v>136</v>
      </c>
      <c r="E6" s="1" t="s">
        <v>135</v>
      </c>
      <c r="F6" s="1" t="s">
        <v>136</v>
      </c>
      <c r="G6" s="1" t="s">
        <v>135</v>
      </c>
      <c r="H6" s="1" t="s">
        <v>136</v>
      </c>
      <c r="I6" s="1" t="s">
        <v>135</v>
      </c>
      <c r="J6" s="1" t="s">
        <v>136</v>
      </c>
      <c r="K6" s="1" t="s">
        <v>135</v>
      </c>
      <c r="L6" s="1" t="s">
        <v>136</v>
      </c>
      <c r="M6" s="1" t="s">
        <v>135</v>
      </c>
      <c r="N6" s="1" t="s">
        <v>136</v>
      </c>
      <c r="O6" s="47" t="s">
        <v>138</v>
      </c>
      <c r="P6" s="264"/>
      <c r="Q6" s="264"/>
    </row>
    <row r="7" spans="1:17" ht="22.5" customHeight="1" thickBot="1">
      <c r="A7" s="379"/>
      <c r="B7" s="379"/>
      <c r="C7" s="38" t="s">
        <v>240</v>
      </c>
      <c r="D7" s="38" t="s">
        <v>241</v>
      </c>
      <c r="E7" s="38" t="s">
        <v>240</v>
      </c>
      <c r="F7" s="38" t="s">
        <v>241</v>
      </c>
      <c r="G7" s="38" t="s">
        <v>240</v>
      </c>
      <c r="H7" s="38" t="s">
        <v>241</v>
      </c>
      <c r="I7" s="38" t="s">
        <v>240</v>
      </c>
      <c r="J7" s="38" t="s">
        <v>241</v>
      </c>
      <c r="K7" s="38" t="s">
        <v>240</v>
      </c>
      <c r="L7" s="38" t="s">
        <v>241</v>
      </c>
      <c r="M7" s="38" t="s">
        <v>240</v>
      </c>
      <c r="N7" s="38" t="s">
        <v>241</v>
      </c>
      <c r="O7" s="38" t="s">
        <v>238</v>
      </c>
      <c r="P7" s="264"/>
      <c r="Q7" s="264"/>
    </row>
    <row r="8" spans="1:17" ht="27.75" customHeight="1">
      <c r="A8" s="332" t="s">
        <v>258</v>
      </c>
      <c r="B8" s="332"/>
      <c r="C8" s="66">
        <v>1</v>
      </c>
      <c r="D8" s="66">
        <v>1</v>
      </c>
      <c r="E8" s="66">
        <v>5</v>
      </c>
      <c r="F8" s="66">
        <v>1</v>
      </c>
      <c r="G8" s="66">
        <v>71</v>
      </c>
      <c r="H8" s="66">
        <v>56</v>
      </c>
      <c r="I8" s="66">
        <v>5</v>
      </c>
      <c r="J8" s="66">
        <v>4</v>
      </c>
      <c r="K8" s="68">
        <v>0</v>
      </c>
      <c r="L8" s="68">
        <v>1</v>
      </c>
      <c r="M8" s="68">
        <f>I8+G8+E8++C8</f>
        <v>82</v>
      </c>
      <c r="N8" s="68">
        <v>63</v>
      </c>
      <c r="O8" s="112">
        <f>N8+M8</f>
        <v>145</v>
      </c>
      <c r="P8" s="291" t="s">
        <v>259</v>
      </c>
      <c r="Q8" s="291"/>
    </row>
    <row r="9" spans="1:17" ht="27.75" customHeight="1">
      <c r="A9" s="280" t="s">
        <v>114</v>
      </c>
      <c r="B9" s="280"/>
      <c r="C9" s="49">
        <v>2</v>
      </c>
      <c r="D9" s="49">
        <v>0</v>
      </c>
      <c r="E9" s="49">
        <v>1</v>
      </c>
      <c r="F9" s="49">
        <v>1</v>
      </c>
      <c r="G9" s="49">
        <v>14</v>
      </c>
      <c r="H9" s="49">
        <v>10</v>
      </c>
      <c r="I9" s="49">
        <v>0</v>
      </c>
      <c r="J9" s="49">
        <v>0</v>
      </c>
      <c r="K9" s="50">
        <v>1</v>
      </c>
      <c r="L9" s="50">
        <v>0</v>
      </c>
      <c r="M9" s="22">
        <f>K9+G9+E9+C9</f>
        <v>18</v>
      </c>
      <c r="N9" s="22">
        <f>H9+F9</f>
        <v>11</v>
      </c>
      <c r="O9" s="22">
        <f aca="true" t="shared" si="0" ref="O9:O21">N9+M9</f>
        <v>29</v>
      </c>
      <c r="P9" s="17"/>
      <c r="Q9" s="18" t="s">
        <v>12</v>
      </c>
    </row>
    <row r="10" spans="1:17" ht="27.75" customHeight="1">
      <c r="A10" s="280" t="s">
        <v>115</v>
      </c>
      <c r="B10" s="280"/>
      <c r="C10" s="50">
        <v>0</v>
      </c>
      <c r="D10" s="50">
        <v>1</v>
      </c>
      <c r="E10" s="50">
        <v>2</v>
      </c>
      <c r="F10" s="50">
        <v>0</v>
      </c>
      <c r="G10" s="50">
        <v>14</v>
      </c>
      <c r="H10" s="50">
        <v>9</v>
      </c>
      <c r="I10" s="50">
        <v>2</v>
      </c>
      <c r="J10" s="50">
        <v>0</v>
      </c>
      <c r="K10" s="50">
        <v>0</v>
      </c>
      <c r="L10" s="50">
        <v>0</v>
      </c>
      <c r="M10" s="22">
        <v>18</v>
      </c>
      <c r="N10" s="22">
        <v>10</v>
      </c>
      <c r="O10" s="22">
        <f t="shared" si="0"/>
        <v>28</v>
      </c>
      <c r="P10" s="9"/>
      <c r="Q10" s="10" t="s">
        <v>8</v>
      </c>
    </row>
    <row r="11" spans="1:17" ht="27.75" customHeight="1">
      <c r="A11" s="280" t="s">
        <v>116</v>
      </c>
      <c r="B11" s="280"/>
      <c r="C11" s="50">
        <v>1</v>
      </c>
      <c r="D11" s="50">
        <v>1</v>
      </c>
      <c r="E11" s="50">
        <v>1</v>
      </c>
      <c r="F11" s="50">
        <v>1</v>
      </c>
      <c r="G11" s="50">
        <v>27</v>
      </c>
      <c r="H11" s="50">
        <v>48</v>
      </c>
      <c r="I11" s="50">
        <v>1</v>
      </c>
      <c r="J11" s="50">
        <v>1</v>
      </c>
      <c r="K11" s="50">
        <v>1</v>
      </c>
      <c r="L11" s="50">
        <v>1</v>
      </c>
      <c r="M11" s="22">
        <v>31</v>
      </c>
      <c r="N11" s="22">
        <v>52</v>
      </c>
      <c r="O11" s="22">
        <f t="shared" si="0"/>
        <v>83</v>
      </c>
      <c r="P11" s="9"/>
      <c r="Q11" s="10" t="s">
        <v>11</v>
      </c>
    </row>
    <row r="12" spans="1:17" ht="27.75" customHeight="1">
      <c r="A12" s="283" t="s">
        <v>117</v>
      </c>
      <c r="B12" s="57" t="s">
        <v>118</v>
      </c>
      <c r="C12" s="50">
        <v>1</v>
      </c>
      <c r="D12" s="50">
        <v>0</v>
      </c>
      <c r="E12" s="50">
        <v>3</v>
      </c>
      <c r="F12" s="50">
        <v>0</v>
      </c>
      <c r="G12" s="50">
        <v>55</v>
      </c>
      <c r="H12" s="50">
        <v>29</v>
      </c>
      <c r="I12" s="50">
        <v>0</v>
      </c>
      <c r="J12" s="50">
        <v>0</v>
      </c>
      <c r="K12" s="50">
        <v>0</v>
      </c>
      <c r="L12" s="50">
        <v>0</v>
      </c>
      <c r="M12" s="22">
        <v>59</v>
      </c>
      <c r="N12" s="22">
        <v>29</v>
      </c>
      <c r="O12" s="22">
        <f t="shared" si="0"/>
        <v>88</v>
      </c>
      <c r="P12" s="87" t="s">
        <v>262</v>
      </c>
      <c r="Q12" s="315" t="s">
        <v>4</v>
      </c>
    </row>
    <row r="13" spans="1:17" ht="27.75" customHeight="1">
      <c r="A13" s="284"/>
      <c r="B13" s="57" t="s">
        <v>119</v>
      </c>
      <c r="C13" s="50">
        <v>2</v>
      </c>
      <c r="D13" s="50">
        <v>2</v>
      </c>
      <c r="E13" s="50">
        <v>6</v>
      </c>
      <c r="F13" s="50">
        <v>6</v>
      </c>
      <c r="G13" s="50">
        <v>156</v>
      </c>
      <c r="H13" s="50">
        <v>179</v>
      </c>
      <c r="I13" s="50">
        <v>5</v>
      </c>
      <c r="J13" s="50">
        <v>0</v>
      </c>
      <c r="K13" s="50">
        <v>2</v>
      </c>
      <c r="L13" s="50">
        <v>0</v>
      </c>
      <c r="M13" s="22">
        <v>171</v>
      </c>
      <c r="N13" s="22">
        <v>187</v>
      </c>
      <c r="O13" s="22">
        <f t="shared" si="0"/>
        <v>358</v>
      </c>
      <c r="P13" s="87" t="s">
        <v>278</v>
      </c>
      <c r="Q13" s="316"/>
    </row>
    <row r="14" spans="1:17" ht="27.75" customHeight="1">
      <c r="A14" s="285"/>
      <c r="B14" s="57" t="s">
        <v>120</v>
      </c>
      <c r="C14" s="50">
        <v>1</v>
      </c>
      <c r="D14" s="50">
        <v>0</v>
      </c>
      <c r="E14" s="50">
        <v>1</v>
      </c>
      <c r="F14" s="50">
        <v>0</v>
      </c>
      <c r="G14" s="50">
        <v>15</v>
      </c>
      <c r="H14" s="50">
        <v>21</v>
      </c>
      <c r="I14" s="50">
        <v>1</v>
      </c>
      <c r="J14" s="50">
        <v>0</v>
      </c>
      <c r="K14" s="50">
        <v>0</v>
      </c>
      <c r="L14" s="50">
        <v>0</v>
      </c>
      <c r="M14" s="22">
        <v>18</v>
      </c>
      <c r="N14" s="22">
        <v>21</v>
      </c>
      <c r="O14" s="22">
        <f t="shared" si="0"/>
        <v>39</v>
      </c>
      <c r="P14" s="87" t="s">
        <v>279</v>
      </c>
      <c r="Q14" s="316"/>
    </row>
    <row r="15" spans="1:17" ht="27.75" customHeight="1">
      <c r="A15" s="280" t="s">
        <v>237</v>
      </c>
      <c r="B15" s="280"/>
      <c r="C15" s="50">
        <v>2</v>
      </c>
      <c r="D15" s="50">
        <v>0</v>
      </c>
      <c r="E15" s="50">
        <v>4</v>
      </c>
      <c r="F15" s="50">
        <v>0</v>
      </c>
      <c r="G15" s="50">
        <v>40</v>
      </c>
      <c r="H15" s="50">
        <v>3</v>
      </c>
      <c r="I15" s="50">
        <v>2</v>
      </c>
      <c r="J15" s="50">
        <v>0</v>
      </c>
      <c r="K15" s="50">
        <v>3</v>
      </c>
      <c r="L15" s="50">
        <v>1</v>
      </c>
      <c r="M15" s="22">
        <v>51</v>
      </c>
      <c r="N15" s="22">
        <v>4</v>
      </c>
      <c r="O15" s="22">
        <f t="shared" si="0"/>
        <v>55</v>
      </c>
      <c r="P15" s="22"/>
      <c r="Q15" s="27" t="s">
        <v>239</v>
      </c>
    </row>
    <row r="16" spans="1:17" ht="27.75" customHeight="1">
      <c r="A16" s="280" t="s">
        <v>256</v>
      </c>
      <c r="B16" s="280"/>
      <c r="C16" s="50">
        <v>1</v>
      </c>
      <c r="D16" s="50">
        <v>1</v>
      </c>
      <c r="E16" s="50">
        <v>2</v>
      </c>
      <c r="F16" s="50">
        <v>1</v>
      </c>
      <c r="G16" s="50">
        <v>37</v>
      </c>
      <c r="H16" s="50">
        <v>25</v>
      </c>
      <c r="I16" s="50">
        <v>7</v>
      </c>
      <c r="J16" s="50">
        <v>2</v>
      </c>
      <c r="K16" s="50">
        <v>1</v>
      </c>
      <c r="L16" s="50">
        <v>0</v>
      </c>
      <c r="M16" s="22">
        <f>K16+I16+G16+E16+C16</f>
        <v>48</v>
      </c>
      <c r="N16" s="22">
        <v>29</v>
      </c>
      <c r="O16" s="22">
        <f t="shared" si="0"/>
        <v>77</v>
      </c>
      <c r="P16" s="9"/>
      <c r="Q16" s="10" t="s">
        <v>5</v>
      </c>
    </row>
    <row r="17" spans="1:17" ht="27.75" customHeight="1">
      <c r="A17" s="280" t="s">
        <v>376</v>
      </c>
      <c r="B17" s="280"/>
      <c r="C17" s="50">
        <v>1</v>
      </c>
      <c r="D17" s="50">
        <v>1</v>
      </c>
      <c r="E17" s="50">
        <v>3</v>
      </c>
      <c r="F17" s="50">
        <v>2</v>
      </c>
      <c r="G17" s="50">
        <v>54</v>
      </c>
      <c r="H17" s="50">
        <v>30</v>
      </c>
      <c r="I17" s="50">
        <v>10</v>
      </c>
      <c r="J17" s="50">
        <v>2</v>
      </c>
      <c r="K17" s="50">
        <v>1</v>
      </c>
      <c r="L17" s="50">
        <v>1</v>
      </c>
      <c r="M17" s="22">
        <v>69</v>
      </c>
      <c r="N17" s="22">
        <v>36</v>
      </c>
      <c r="O17" s="22">
        <f t="shared" si="0"/>
        <v>105</v>
      </c>
      <c r="P17" s="9"/>
      <c r="Q17" s="10" t="s">
        <v>6</v>
      </c>
    </row>
    <row r="18" spans="1:17" ht="27.75" customHeight="1">
      <c r="A18" s="280" t="s">
        <v>121</v>
      </c>
      <c r="B18" s="280"/>
      <c r="C18" s="50">
        <v>1</v>
      </c>
      <c r="D18" s="50">
        <v>1</v>
      </c>
      <c r="E18" s="50">
        <v>1</v>
      </c>
      <c r="F18" s="50">
        <v>0</v>
      </c>
      <c r="G18" s="50">
        <v>29</v>
      </c>
      <c r="H18" s="50">
        <v>14</v>
      </c>
      <c r="I18" s="50">
        <v>2</v>
      </c>
      <c r="J18" s="50">
        <v>0</v>
      </c>
      <c r="K18" s="50">
        <v>0</v>
      </c>
      <c r="L18" s="50">
        <v>0</v>
      </c>
      <c r="M18" s="22">
        <v>33</v>
      </c>
      <c r="N18" s="22">
        <v>15</v>
      </c>
      <c r="O18" s="22">
        <f t="shared" si="0"/>
        <v>48</v>
      </c>
      <c r="P18" s="9"/>
      <c r="Q18" s="10" t="s">
        <v>13</v>
      </c>
    </row>
    <row r="19" spans="1:17" ht="27.75" customHeight="1">
      <c r="A19" s="280" t="s">
        <v>318</v>
      </c>
      <c r="B19" s="280"/>
      <c r="C19" s="50">
        <v>1</v>
      </c>
      <c r="D19" s="50">
        <v>0</v>
      </c>
      <c r="E19" s="50">
        <v>1</v>
      </c>
      <c r="F19" s="50">
        <v>0</v>
      </c>
      <c r="G19" s="50">
        <v>18</v>
      </c>
      <c r="H19" s="50">
        <v>2</v>
      </c>
      <c r="I19" s="50">
        <v>2</v>
      </c>
      <c r="J19" s="50">
        <v>0</v>
      </c>
      <c r="K19" s="50">
        <v>0</v>
      </c>
      <c r="L19" s="50">
        <v>0</v>
      </c>
      <c r="M19" s="22">
        <v>22</v>
      </c>
      <c r="N19" s="22">
        <v>2</v>
      </c>
      <c r="O19" s="22">
        <f t="shared" si="0"/>
        <v>24</v>
      </c>
      <c r="P19" s="9"/>
      <c r="Q19" s="10" t="s">
        <v>14</v>
      </c>
    </row>
    <row r="20" spans="1:17" ht="27.75" customHeight="1" thickBot="1">
      <c r="A20" s="281" t="s">
        <v>123</v>
      </c>
      <c r="B20" s="281"/>
      <c r="C20" s="58">
        <v>1</v>
      </c>
      <c r="D20" s="58">
        <v>1</v>
      </c>
      <c r="E20" s="58">
        <v>3</v>
      </c>
      <c r="F20" s="58">
        <v>2</v>
      </c>
      <c r="G20" s="58">
        <v>44</v>
      </c>
      <c r="H20" s="58">
        <v>62</v>
      </c>
      <c r="I20" s="58">
        <v>7</v>
      </c>
      <c r="J20" s="58">
        <v>3</v>
      </c>
      <c r="K20" s="39">
        <v>0</v>
      </c>
      <c r="L20" s="39">
        <v>2</v>
      </c>
      <c r="M20" s="88">
        <v>55</v>
      </c>
      <c r="N20" s="88">
        <v>70</v>
      </c>
      <c r="O20" s="114">
        <f t="shared" si="0"/>
        <v>125</v>
      </c>
      <c r="P20" s="13"/>
      <c r="Q20" s="16" t="s">
        <v>7</v>
      </c>
    </row>
    <row r="21" spans="1:17" s="110" customFormat="1" ht="27.75" customHeight="1" thickBot="1">
      <c r="A21" s="282" t="s">
        <v>124</v>
      </c>
      <c r="B21" s="282"/>
      <c r="C21" s="31">
        <f>SUM(C8:C20)</f>
        <v>15</v>
      </c>
      <c r="D21" s="31">
        <f>SUM(D8:D20)</f>
        <v>9</v>
      </c>
      <c r="E21" s="31">
        <v>33</v>
      </c>
      <c r="F21" s="31">
        <v>14</v>
      </c>
      <c r="G21" s="31">
        <f aca="true" t="shared" si="1" ref="G21:N21">SUM(G8:G20)</f>
        <v>574</v>
      </c>
      <c r="H21" s="31">
        <f t="shared" si="1"/>
        <v>488</v>
      </c>
      <c r="I21" s="31">
        <f t="shared" si="1"/>
        <v>44</v>
      </c>
      <c r="J21" s="31">
        <f t="shared" si="1"/>
        <v>12</v>
      </c>
      <c r="K21" s="31">
        <f t="shared" si="1"/>
        <v>9</v>
      </c>
      <c r="L21" s="31">
        <f t="shared" si="1"/>
        <v>6</v>
      </c>
      <c r="M21" s="31">
        <f t="shared" si="1"/>
        <v>675</v>
      </c>
      <c r="N21" s="31">
        <f t="shared" si="1"/>
        <v>529</v>
      </c>
      <c r="O21" s="241">
        <f t="shared" si="0"/>
        <v>1204</v>
      </c>
      <c r="P21" s="293" t="s">
        <v>244</v>
      </c>
      <c r="Q21" s="293"/>
    </row>
    <row r="22" spans="1:17" ht="27.75" customHeight="1" thickTop="1">
      <c r="A22" s="33"/>
      <c r="B22" s="33"/>
      <c r="C22" s="32"/>
      <c r="D22" s="32"/>
      <c r="E22" s="32"/>
      <c r="F22" s="32"/>
      <c r="G22" s="32"/>
      <c r="H22" s="32"/>
      <c r="I22" s="32"/>
      <c r="J22" s="32"/>
      <c r="K22" s="32"/>
      <c r="L22" s="32"/>
      <c r="M22" s="32"/>
      <c r="N22" s="32"/>
      <c r="O22" s="32"/>
      <c r="P22" s="32"/>
      <c r="Q22" s="32"/>
    </row>
  </sheetData>
  <sheetProtection/>
  <mergeCells count="33">
    <mergeCell ref="A1:Q1"/>
    <mergeCell ref="C4:D4"/>
    <mergeCell ref="I4:J4"/>
    <mergeCell ref="A4:B7"/>
    <mergeCell ref="E4:F4"/>
    <mergeCell ref="P4:Q7"/>
    <mergeCell ref="A3:B3"/>
    <mergeCell ref="G4:H4"/>
    <mergeCell ref="A2:Q2"/>
    <mergeCell ref="M4:O4"/>
    <mergeCell ref="K4:L4"/>
    <mergeCell ref="P3:Q3"/>
    <mergeCell ref="K5:L5"/>
    <mergeCell ref="C5:D5"/>
    <mergeCell ref="I5:J5"/>
    <mergeCell ref="P8:Q8"/>
    <mergeCell ref="Q12:Q14"/>
    <mergeCell ref="P21:Q21"/>
    <mergeCell ref="A9:B9"/>
    <mergeCell ref="A10:B10"/>
    <mergeCell ref="A11:B11"/>
    <mergeCell ref="A15:B15"/>
    <mergeCell ref="A19:B19"/>
    <mergeCell ref="A16:B16"/>
    <mergeCell ref="A17:B17"/>
    <mergeCell ref="A18:B18"/>
    <mergeCell ref="A21:B21"/>
    <mergeCell ref="A12:A14"/>
    <mergeCell ref="A8:B8"/>
    <mergeCell ref="E5:F5"/>
    <mergeCell ref="M5:O5"/>
    <mergeCell ref="G5:H5"/>
    <mergeCell ref="A20:B20"/>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tabColor theme="9" tint="-0.24997000396251678"/>
  </sheetPr>
  <dimension ref="A2:Y22"/>
  <sheetViews>
    <sheetView rightToLeft="1" view="pageBreakPreview" zoomScale="80" zoomScaleNormal="75" zoomScaleSheetLayoutView="80" zoomScalePageLayoutView="0" workbookViewId="0" topLeftCell="A1">
      <selection activeCell="Y6" sqref="Y6"/>
    </sheetView>
  </sheetViews>
  <sheetFormatPr defaultColWidth="9.140625" defaultRowHeight="12.75"/>
  <cols>
    <col min="1" max="1" width="4.57421875" style="41" customWidth="1"/>
    <col min="2" max="2" width="10.7109375" style="41" customWidth="1"/>
    <col min="3" max="3" width="7.140625" style="41" customWidth="1"/>
    <col min="4" max="4" width="8.57421875" style="41" customWidth="1"/>
    <col min="5" max="5" width="7.140625" style="41" customWidth="1"/>
    <col min="6" max="6" width="9.00390625" style="41" customWidth="1"/>
    <col min="7" max="7" width="7.140625" style="41" customWidth="1"/>
    <col min="8" max="8" width="9.00390625" style="41" customWidth="1"/>
    <col min="9" max="9" width="7.140625" style="41" customWidth="1"/>
    <col min="10" max="10" width="8.7109375" style="41" customWidth="1"/>
    <col min="11" max="11" width="7.140625" style="41" customWidth="1"/>
    <col min="12" max="13" width="8.421875" style="41" customWidth="1"/>
    <col min="14" max="14" width="8.7109375" style="41" customWidth="1"/>
    <col min="15" max="15" width="7.140625" style="41" customWidth="1"/>
    <col min="16" max="16" width="8.140625" style="41" customWidth="1"/>
    <col min="17" max="17" width="7.140625" style="41" customWidth="1"/>
    <col min="18" max="18" width="8.57421875" style="41" customWidth="1"/>
    <col min="19" max="19" width="7.140625" style="41" customWidth="1"/>
    <col min="20" max="20" width="8.140625" style="41" customWidth="1"/>
    <col min="21" max="21" width="7.140625" style="41" customWidth="1"/>
    <col min="22" max="22" width="16.7109375" style="41" customWidth="1"/>
    <col min="23" max="23" width="7.8515625" style="41" customWidth="1"/>
    <col min="24" max="16384" width="9.140625" style="41" customWidth="1"/>
  </cols>
  <sheetData>
    <row r="2" spans="1:23" ht="32.25" customHeight="1">
      <c r="A2" s="325" t="s">
        <v>322</v>
      </c>
      <c r="B2" s="325"/>
      <c r="C2" s="325"/>
      <c r="D2" s="325"/>
      <c r="E2" s="325"/>
      <c r="F2" s="325"/>
      <c r="G2" s="325"/>
      <c r="H2" s="325"/>
      <c r="I2" s="325"/>
      <c r="J2" s="325"/>
      <c r="K2" s="325"/>
      <c r="L2" s="325"/>
      <c r="M2" s="325"/>
      <c r="N2" s="325"/>
      <c r="O2" s="325"/>
      <c r="P2" s="325"/>
      <c r="Q2" s="325"/>
      <c r="R2" s="325"/>
      <c r="S2" s="325"/>
      <c r="T2" s="325"/>
      <c r="U2" s="325"/>
      <c r="V2" s="325"/>
      <c r="W2" s="325"/>
    </row>
    <row r="3" spans="1:23" ht="33" customHeight="1">
      <c r="A3" s="309" t="s">
        <v>323</v>
      </c>
      <c r="B3" s="309"/>
      <c r="C3" s="309"/>
      <c r="D3" s="309"/>
      <c r="E3" s="309"/>
      <c r="F3" s="309"/>
      <c r="G3" s="309"/>
      <c r="H3" s="309"/>
      <c r="I3" s="309"/>
      <c r="J3" s="309"/>
      <c r="K3" s="309"/>
      <c r="L3" s="309"/>
      <c r="M3" s="309"/>
      <c r="N3" s="309"/>
      <c r="O3" s="309"/>
      <c r="P3" s="309"/>
      <c r="Q3" s="309"/>
      <c r="R3" s="309"/>
      <c r="S3" s="309"/>
      <c r="T3" s="309"/>
      <c r="U3" s="309"/>
      <c r="V3" s="309"/>
      <c r="W3" s="309"/>
    </row>
    <row r="4" spans="1:23" ht="24.75" customHeight="1" thickBot="1">
      <c r="A4" s="310" t="s">
        <v>234</v>
      </c>
      <c r="B4" s="310"/>
      <c r="C4" s="20"/>
      <c r="D4" s="20"/>
      <c r="E4" s="20"/>
      <c r="F4" s="20"/>
      <c r="G4" s="20"/>
      <c r="H4" s="20"/>
      <c r="I4" s="20"/>
      <c r="J4" s="20"/>
      <c r="K4" s="20"/>
      <c r="L4" s="20"/>
      <c r="M4" s="20"/>
      <c r="N4" s="20"/>
      <c r="O4" s="20"/>
      <c r="P4" s="20"/>
      <c r="Q4" s="20"/>
      <c r="R4" s="20"/>
      <c r="S4" s="20"/>
      <c r="T4" s="20"/>
      <c r="U4" s="20"/>
      <c r="V4" s="374" t="s">
        <v>302</v>
      </c>
      <c r="W4" s="374"/>
    </row>
    <row r="5" spans="1:23" ht="37.5" customHeight="1" thickTop="1">
      <c r="A5" s="381" t="s">
        <v>129</v>
      </c>
      <c r="B5" s="381"/>
      <c r="C5" s="266" t="s">
        <v>163</v>
      </c>
      <c r="D5" s="266"/>
      <c r="E5" s="266" t="s">
        <v>167</v>
      </c>
      <c r="F5" s="266"/>
      <c r="G5" s="266" t="s">
        <v>165</v>
      </c>
      <c r="H5" s="266"/>
      <c r="I5" s="266" t="s">
        <v>166</v>
      </c>
      <c r="J5" s="266"/>
      <c r="K5" s="266" t="s">
        <v>164</v>
      </c>
      <c r="L5" s="266"/>
      <c r="M5" s="266" t="s">
        <v>170</v>
      </c>
      <c r="N5" s="266"/>
      <c r="O5" s="266" t="s">
        <v>169</v>
      </c>
      <c r="P5" s="266"/>
      <c r="Q5" s="266" t="s">
        <v>168</v>
      </c>
      <c r="R5" s="266"/>
      <c r="S5" s="266" t="s">
        <v>124</v>
      </c>
      <c r="T5" s="266"/>
      <c r="U5" s="266"/>
      <c r="V5" s="263" t="s">
        <v>95</v>
      </c>
      <c r="W5" s="263"/>
    </row>
    <row r="6" spans="1:25" ht="46.5" customHeight="1">
      <c r="A6" s="379"/>
      <c r="B6" s="379"/>
      <c r="C6" s="379" t="s">
        <v>67</v>
      </c>
      <c r="D6" s="379"/>
      <c r="E6" s="379" t="s">
        <v>67</v>
      </c>
      <c r="F6" s="379"/>
      <c r="G6" s="383" t="s">
        <v>531</v>
      </c>
      <c r="H6" s="379"/>
      <c r="I6" s="383" t="s">
        <v>532</v>
      </c>
      <c r="J6" s="379"/>
      <c r="K6" s="379" t="s">
        <v>68</v>
      </c>
      <c r="L6" s="379"/>
      <c r="M6" s="383" t="s">
        <v>530</v>
      </c>
      <c r="N6" s="379"/>
      <c r="O6" s="383" t="s">
        <v>69</v>
      </c>
      <c r="P6" s="379"/>
      <c r="Q6" s="379" t="s">
        <v>66</v>
      </c>
      <c r="R6" s="379"/>
      <c r="S6" s="379" t="s">
        <v>238</v>
      </c>
      <c r="T6" s="379"/>
      <c r="U6" s="379"/>
      <c r="V6" s="264"/>
      <c r="W6" s="264"/>
      <c r="Y6" s="41" t="s">
        <v>534</v>
      </c>
    </row>
    <row r="7" spans="1:23" ht="33.75" customHeight="1">
      <c r="A7" s="379"/>
      <c r="B7" s="379"/>
      <c r="C7" s="1" t="s">
        <v>135</v>
      </c>
      <c r="D7" s="1" t="s">
        <v>136</v>
      </c>
      <c r="E7" s="1" t="s">
        <v>135</v>
      </c>
      <c r="F7" s="1" t="s">
        <v>136</v>
      </c>
      <c r="G7" s="1" t="s">
        <v>135</v>
      </c>
      <c r="H7" s="1" t="s">
        <v>136</v>
      </c>
      <c r="I7" s="1" t="s">
        <v>135</v>
      </c>
      <c r="J7" s="1" t="s">
        <v>136</v>
      </c>
      <c r="K7" s="1" t="s">
        <v>135</v>
      </c>
      <c r="L7" s="1" t="s">
        <v>136</v>
      </c>
      <c r="M7" s="1" t="s">
        <v>135</v>
      </c>
      <c r="N7" s="1" t="s">
        <v>136</v>
      </c>
      <c r="O7" s="1" t="s">
        <v>135</v>
      </c>
      <c r="P7" s="1" t="s">
        <v>136</v>
      </c>
      <c r="Q7" s="1" t="s">
        <v>135</v>
      </c>
      <c r="R7" s="1" t="s">
        <v>136</v>
      </c>
      <c r="S7" s="1" t="s">
        <v>135</v>
      </c>
      <c r="T7" s="1" t="s">
        <v>136</v>
      </c>
      <c r="U7" s="47" t="s">
        <v>138</v>
      </c>
      <c r="V7" s="264"/>
      <c r="W7" s="264"/>
    </row>
    <row r="8" spans="1:23" ht="33.75" customHeight="1" thickBot="1">
      <c r="A8" s="382"/>
      <c r="B8" s="382"/>
      <c r="C8" s="38" t="s">
        <v>240</v>
      </c>
      <c r="D8" s="38" t="s">
        <v>241</v>
      </c>
      <c r="E8" s="38" t="s">
        <v>240</v>
      </c>
      <c r="F8" s="38" t="s">
        <v>241</v>
      </c>
      <c r="G8" s="38" t="s">
        <v>240</v>
      </c>
      <c r="H8" s="38" t="s">
        <v>241</v>
      </c>
      <c r="I8" s="38" t="s">
        <v>240</v>
      </c>
      <c r="J8" s="38" t="s">
        <v>241</v>
      </c>
      <c r="K8" s="38" t="s">
        <v>240</v>
      </c>
      <c r="L8" s="38" t="s">
        <v>241</v>
      </c>
      <c r="M8" s="38" t="s">
        <v>240</v>
      </c>
      <c r="N8" s="38" t="s">
        <v>241</v>
      </c>
      <c r="O8" s="38" t="s">
        <v>240</v>
      </c>
      <c r="P8" s="38" t="s">
        <v>241</v>
      </c>
      <c r="Q8" s="38" t="s">
        <v>240</v>
      </c>
      <c r="R8" s="38" t="s">
        <v>241</v>
      </c>
      <c r="S8" s="38" t="s">
        <v>240</v>
      </c>
      <c r="T8" s="38" t="s">
        <v>241</v>
      </c>
      <c r="U8" s="38" t="s">
        <v>238</v>
      </c>
      <c r="V8" s="305"/>
      <c r="W8" s="305"/>
    </row>
    <row r="9" spans="1:23" s="110" customFormat="1" ht="26.25" customHeight="1">
      <c r="A9" s="337" t="s">
        <v>258</v>
      </c>
      <c r="B9" s="287"/>
      <c r="C9" s="112">
        <v>0</v>
      </c>
      <c r="D9" s="112">
        <v>0</v>
      </c>
      <c r="E9" s="112">
        <v>1</v>
      </c>
      <c r="F9" s="112">
        <v>1</v>
      </c>
      <c r="G9" s="112">
        <v>12</v>
      </c>
      <c r="H9" s="112">
        <v>8</v>
      </c>
      <c r="I9" s="112">
        <v>41</v>
      </c>
      <c r="J9" s="112">
        <v>24</v>
      </c>
      <c r="K9" s="112">
        <v>0</v>
      </c>
      <c r="L9" s="112">
        <v>0</v>
      </c>
      <c r="M9" s="112">
        <v>16</v>
      </c>
      <c r="N9" s="112">
        <v>18</v>
      </c>
      <c r="O9" s="112">
        <v>12</v>
      </c>
      <c r="P9" s="112">
        <v>11</v>
      </c>
      <c r="Q9" s="112">
        <v>0</v>
      </c>
      <c r="R9" s="112">
        <v>1</v>
      </c>
      <c r="S9" s="112">
        <f>E9+G9+I9+M9+O9</f>
        <v>82</v>
      </c>
      <c r="T9" s="112">
        <f>R9+P9+N9++J9+H9+F9</f>
        <v>63</v>
      </c>
      <c r="U9" s="112">
        <f>SUM(S9:T9)</f>
        <v>145</v>
      </c>
      <c r="V9" s="336" t="s">
        <v>259</v>
      </c>
      <c r="W9" s="336"/>
    </row>
    <row r="10" spans="1:23" ht="26.25" customHeight="1">
      <c r="A10" s="280" t="s">
        <v>114</v>
      </c>
      <c r="B10" s="280"/>
      <c r="C10" s="50">
        <v>0</v>
      </c>
      <c r="D10" s="50">
        <v>0</v>
      </c>
      <c r="E10" s="50">
        <v>0</v>
      </c>
      <c r="F10" s="50">
        <v>0</v>
      </c>
      <c r="G10" s="50">
        <v>9</v>
      </c>
      <c r="H10" s="50">
        <v>5</v>
      </c>
      <c r="I10" s="50">
        <v>0</v>
      </c>
      <c r="J10" s="50">
        <v>0</v>
      </c>
      <c r="K10" s="50">
        <v>0</v>
      </c>
      <c r="L10" s="50">
        <v>0</v>
      </c>
      <c r="M10" s="50">
        <v>4</v>
      </c>
      <c r="N10" s="50">
        <v>5</v>
      </c>
      <c r="O10" s="50">
        <v>5</v>
      </c>
      <c r="P10" s="50">
        <v>1</v>
      </c>
      <c r="Q10" s="50">
        <v>0</v>
      </c>
      <c r="R10" s="50">
        <v>0</v>
      </c>
      <c r="S10" s="216">
        <f>E10+G10+I10+M10+O10</f>
        <v>18</v>
      </c>
      <c r="T10" s="216">
        <f aca="true" t="shared" si="0" ref="T10:T21">R10+P10+N10++J10+H10+F10</f>
        <v>11</v>
      </c>
      <c r="U10" s="50">
        <f>SUM(S10:T10)</f>
        <v>29</v>
      </c>
      <c r="V10" s="17"/>
      <c r="W10" s="18" t="s">
        <v>12</v>
      </c>
    </row>
    <row r="11" spans="1:23" ht="26.25" customHeight="1">
      <c r="A11" s="280" t="s">
        <v>115</v>
      </c>
      <c r="B11" s="280"/>
      <c r="C11" s="50">
        <v>2</v>
      </c>
      <c r="D11" s="50">
        <v>0</v>
      </c>
      <c r="E11" s="50">
        <v>0</v>
      </c>
      <c r="F11" s="50">
        <v>0</v>
      </c>
      <c r="G11" s="50">
        <v>8</v>
      </c>
      <c r="H11" s="50">
        <v>5</v>
      </c>
      <c r="I11" s="50">
        <v>1</v>
      </c>
      <c r="J11" s="50">
        <v>0</v>
      </c>
      <c r="K11" s="50">
        <v>0</v>
      </c>
      <c r="L11" s="50">
        <v>0</v>
      </c>
      <c r="M11" s="50">
        <v>5</v>
      </c>
      <c r="N11" s="50">
        <v>4</v>
      </c>
      <c r="O11" s="50">
        <v>2</v>
      </c>
      <c r="P11" s="50">
        <v>1</v>
      </c>
      <c r="Q11" s="50">
        <v>0</v>
      </c>
      <c r="R11" s="50">
        <v>0</v>
      </c>
      <c r="S11" s="216">
        <v>18</v>
      </c>
      <c r="T11" s="216">
        <f t="shared" si="0"/>
        <v>10</v>
      </c>
      <c r="U11" s="50">
        <f aca="true" t="shared" si="1" ref="U11:U21">SUM(S11:T11)</f>
        <v>28</v>
      </c>
      <c r="V11" s="9"/>
      <c r="W11" s="10" t="s">
        <v>8</v>
      </c>
    </row>
    <row r="12" spans="1:23" ht="26.25" customHeight="1">
      <c r="A12" s="280" t="s">
        <v>116</v>
      </c>
      <c r="B12" s="280"/>
      <c r="C12" s="50">
        <v>0</v>
      </c>
      <c r="D12" s="50">
        <v>0</v>
      </c>
      <c r="E12" s="50">
        <v>1</v>
      </c>
      <c r="F12" s="50">
        <v>1</v>
      </c>
      <c r="G12" s="50">
        <v>5</v>
      </c>
      <c r="H12" s="50">
        <v>14</v>
      </c>
      <c r="I12" s="50">
        <v>9</v>
      </c>
      <c r="J12" s="50">
        <v>4</v>
      </c>
      <c r="K12" s="50">
        <v>0</v>
      </c>
      <c r="L12" s="50">
        <v>0</v>
      </c>
      <c r="M12" s="50">
        <v>6</v>
      </c>
      <c r="N12" s="50">
        <v>15</v>
      </c>
      <c r="O12" s="50">
        <v>10</v>
      </c>
      <c r="P12" s="50">
        <v>18</v>
      </c>
      <c r="Q12" s="50">
        <v>0</v>
      </c>
      <c r="R12" s="50">
        <v>0</v>
      </c>
      <c r="S12" s="216">
        <f>E12+G12+I12+M12+O12</f>
        <v>31</v>
      </c>
      <c r="T12" s="216">
        <f t="shared" si="0"/>
        <v>52</v>
      </c>
      <c r="U12" s="50">
        <f t="shared" si="1"/>
        <v>83</v>
      </c>
      <c r="V12" s="9"/>
      <c r="W12" s="10" t="s">
        <v>11</v>
      </c>
    </row>
    <row r="13" spans="1:23" ht="26.25" customHeight="1">
      <c r="A13" s="283" t="s">
        <v>117</v>
      </c>
      <c r="B13" s="57" t="s">
        <v>118</v>
      </c>
      <c r="C13" s="50">
        <v>0</v>
      </c>
      <c r="D13" s="50">
        <v>0</v>
      </c>
      <c r="E13" s="50">
        <v>1</v>
      </c>
      <c r="F13" s="50">
        <v>0</v>
      </c>
      <c r="G13" s="50">
        <v>0</v>
      </c>
      <c r="H13" s="50">
        <v>0</v>
      </c>
      <c r="I13" s="50">
        <v>39</v>
      </c>
      <c r="J13" s="50">
        <v>8</v>
      </c>
      <c r="K13" s="50">
        <v>0</v>
      </c>
      <c r="L13" s="50">
        <v>0</v>
      </c>
      <c r="M13" s="50">
        <v>11</v>
      </c>
      <c r="N13" s="50">
        <v>8</v>
      </c>
      <c r="O13" s="50">
        <v>8</v>
      </c>
      <c r="P13" s="50">
        <v>13</v>
      </c>
      <c r="Q13" s="50">
        <v>0</v>
      </c>
      <c r="R13" s="50">
        <v>0</v>
      </c>
      <c r="S13" s="216">
        <f>E13+G13+I13+M13+O13</f>
        <v>59</v>
      </c>
      <c r="T13" s="216">
        <f t="shared" si="0"/>
        <v>29</v>
      </c>
      <c r="U13" s="50">
        <f t="shared" si="1"/>
        <v>88</v>
      </c>
      <c r="V13" s="73" t="s">
        <v>274</v>
      </c>
      <c r="W13" s="315" t="s">
        <v>4</v>
      </c>
    </row>
    <row r="14" spans="1:23" ht="26.25" customHeight="1">
      <c r="A14" s="284"/>
      <c r="B14" s="57" t="s">
        <v>119</v>
      </c>
      <c r="C14" s="50">
        <v>3</v>
      </c>
      <c r="D14" s="50">
        <v>1</v>
      </c>
      <c r="E14" s="50">
        <v>0</v>
      </c>
      <c r="F14" s="50">
        <v>1</v>
      </c>
      <c r="G14" s="50">
        <v>21</v>
      </c>
      <c r="H14" s="50">
        <v>44</v>
      </c>
      <c r="I14" s="50">
        <v>47</v>
      </c>
      <c r="J14" s="50">
        <v>32</v>
      </c>
      <c r="K14" s="50">
        <v>0</v>
      </c>
      <c r="L14" s="50">
        <v>2</v>
      </c>
      <c r="M14" s="50">
        <v>35</v>
      </c>
      <c r="N14" s="50">
        <v>53</v>
      </c>
      <c r="O14" s="50">
        <v>4</v>
      </c>
      <c r="P14" s="50">
        <v>17</v>
      </c>
      <c r="Q14" s="50">
        <v>61</v>
      </c>
      <c r="R14" s="50">
        <v>37</v>
      </c>
      <c r="S14" s="216">
        <v>171</v>
      </c>
      <c r="T14" s="216">
        <v>187</v>
      </c>
      <c r="U14" s="50">
        <f t="shared" si="1"/>
        <v>358</v>
      </c>
      <c r="V14" s="54" t="s">
        <v>9</v>
      </c>
      <c r="W14" s="316"/>
    </row>
    <row r="15" spans="1:23" ht="26.25" customHeight="1">
      <c r="A15" s="285"/>
      <c r="B15" s="57" t="s">
        <v>120</v>
      </c>
      <c r="C15" s="50">
        <v>1</v>
      </c>
      <c r="D15" s="50">
        <v>0</v>
      </c>
      <c r="E15" s="50">
        <v>0</v>
      </c>
      <c r="F15" s="50">
        <v>0</v>
      </c>
      <c r="G15" s="50">
        <v>9</v>
      </c>
      <c r="H15" s="50">
        <v>7</v>
      </c>
      <c r="I15" s="50">
        <v>0</v>
      </c>
      <c r="J15" s="50">
        <v>1</v>
      </c>
      <c r="K15" s="50">
        <v>0</v>
      </c>
      <c r="L15" s="50">
        <v>0</v>
      </c>
      <c r="M15" s="50">
        <v>6</v>
      </c>
      <c r="N15" s="50">
        <v>5</v>
      </c>
      <c r="O15" s="50">
        <v>2</v>
      </c>
      <c r="P15" s="50">
        <v>8</v>
      </c>
      <c r="Q15" s="50">
        <v>0</v>
      </c>
      <c r="R15" s="50">
        <v>0</v>
      </c>
      <c r="S15" s="216">
        <v>18</v>
      </c>
      <c r="T15" s="216">
        <f t="shared" si="0"/>
        <v>21</v>
      </c>
      <c r="U15" s="50">
        <f t="shared" si="1"/>
        <v>39</v>
      </c>
      <c r="V15" s="54" t="s">
        <v>10</v>
      </c>
      <c r="W15" s="316"/>
    </row>
    <row r="16" spans="1:23" ht="26.25" customHeight="1">
      <c r="A16" s="280" t="s">
        <v>237</v>
      </c>
      <c r="B16" s="280"/>
      <c r="C16" s="50">
        <v>1</v>
      </c>
      <c r="D16" s="50">
        <v>0</v>
      </c>
      <c r="E16" s="50">
        <v>0</v>
      </c>
      <c r="F16" s="50">
        <v>0</v>
      </c>
      <c r="G16" s="50">
        <v>22</v>
      </c>
      <c r="H16" s="50">
        <v>2</v>
      </c>
      <c r="I16" s="50">
        <v>12</v>
      </c>
      <c r="J16" s="50">
        <v>0</v>
      </c>
      <c r="K16" s="50">
        <v>0</v>
      </c>
      <c r="L16" s="50">
        <v>1</v>
      </c>
      <c r="M16" s="50">
        <v>5</v>
      </c>
      <c r="N16" s="50">
        <v>0</v>
      </c>
      <c r="O16" s="50">
        <v>8</v>
      </c>
      <c r="P16" s="50">
        <v>1</v>
      </c>
      <c r="Q16" s="50">
        <v>3</v>
      </c>
      <c r="R16" s="50">
        <v>0</v>
      </c>
      <c r="S16" s="216">
        <v>51</v>
      </c>
      <c r="T16" s="216">
        <v>4</v>
      </c>
      <c r="U16" s="50">
        <f t="shared" si="1"/>
        <v>55</v>
      </c>
      <c r="V16" s="22"/>
      <c r="W16" s="27" t="s">
        <v>276</v>
      </c>
    </row>
    <row r="17" spans="1:23" ht="26.25" customHeight="1">
      <c r="A17" s="280" t="s">
        <v>256</v>
      </c>
      <c r="B17" s="280"/>
      <c r="C17" s="50">
        <v>2</v>
      </c>
      <c r="D17" s="50">
        <v>1</v>
      </c>
      <c r="E17" s="50">
        <v>0</v>
      </c>
      <c r="F17" s="50">
        <v>1</v>
      </c>
      <c r="G17" s="50">
        <v>2</v>
      </c>
      <c r="H17" s="50">
        <v>6</v>
      </c>
      <c r="I17" s="50">
        <v>31</v>
      </c>
      <c r="J17" s="50">
        <v>12</v>
      </c>
      <c r="K17" s="50">
        <v>0</v>
      </c>
      <c r="L17" s="50">
        <v>0</v>
      </c>
      <c r="M17" s="50">
        <v>10</v>
      </c>
      <c r="N17" s="50">
        <v>5</v>
      </c>
      <c r="O17" s="50">
        <v>3</v>
      </c>
      <c r="P17" s="50">
        <v>4</v>
      </c>
      <c r="Q17" s="50">
        <v>0</v>
      </c>
      <c r="R17" s="50">
        <v>0</v>
      </c>
      <c r="S17" s="216">
        <v>48</v>
      </c>
      <c r="T17" s="216">
        <v>29</v>
      </c>
      <c r="U17" s="50">
        <f t="shared" si="1"/>
        <v>77</v>
      </c>
      <c r="V17" s="9"/>
      <c r="W17" s="10" t="s">
        <v>5</v>
      </c>
    </row>
    <row r="18" spans="1:23" ht="26.25" customHeight="1">
      <c r="A18" s="280" t="s">
        <v>376</v>
      </c>
      <c r="B18" s="280"/>
      <c r="C18" s="50">
        <v>0</v>
      </c>
      <c r="D18" s="50">
        <v>0</v>
      </c>
      <c r="E18" s="50">
        <v>10</v>
      </c>
      <c r="F18" s="50">
        <v>0</v>
      </c>
      <c r="G18" s="50">
        <v>0</v>
      </c>
      <c r="H18" s="50">
        <v>0</v>
      </c>
      <c r="I18" s="50">
        <v>24</v>
      </c>
      <c r="J18" s="50">
        <v>33</v>
      </c>
      <c r="K18" s="50">
        <v>1</v>
      </c>
      <c r="L18" s="50">
        <v>0</v>
      </c>
      <c r="M18" s="50">
        <v>17</v>
      </c>
      <c r="N18" s="50">
        <v>1</v>
      </c>
      <c r="O18" s="50">
        <v>17</v>
      </c>
      <c r="P18" s="50">
        <v>2</v>
      </c>
      <c r="Q18" s="50">
        <v>0</v>
      </c>
      <c r="R18" s="50">
        <v>0</v>
      </c>
      <c r="S18" s="216">
        <v>69</v>
      </c>
      <c r="T18" s="216">
        <f t="shared" si="0"/>
        <v>36</v>
      </c>
      <c r="U18" s="50">
        <f t="shared" si="1"/>
        <v>105</v>
      </c>
      <c r="V18" s="9"/>
      <c r="W18" s="10" t="s">
        <v>6</v>
      </c>
    </row>
    <row r="19" spans="1:23" ht="26.25" customHeight="1">
      <c r="A19" s="280" t="s">
        <v>121</v>
      </c>
      <c r="B19" s="280"/>
      <c r="C19" s="50">
        <v>0</v>
      </c>
      <c r="D19" s="50">
        <v>0</v>
      </c>
      <c r="E19" s="50">
        <v>2</v>
      </c>
      <c r="F19" s="50">
        <v>0</v>
      </c>
      <c r="G19" s="50">
        <v>16</v>
      </c>
      <c r="H19" s="50">
        <v>9</v>
      </c>
      <c r="I19" s="50">
        <v>7</v>
      </c>
      <c r="J19" s="50">
        <v>4</v>
      </c>
      <c r="K19" s="50">
        <v>0</v>
      </c>
      <c r="L19" s="50">
        <v>0</v>
      </c>
      <c r="M19" s="50">
        <v>6</v>
      </c>
      <c r="N19" s="50">
        <v>0</v>
      </c>
      <c r="O19" s="50">
        <v>2</v>
      </c>
      <c r="P19" s="50">
        <v>2</v>
      </c>
      <c r="Q19" s="50">
        <v>0</v>
      </c>
      <c r="R19" s="50">
        <v>0</v>
      </c>
      <c r="S19" s="216">
        <f>E19+G19+I19+M19+O19</f>
        <v>33</v>
      </c>
      <c r="T19" s="216">
        <f t="shared" si="0"/>
        <v>15</v>
      </c>
      <c r="U19" s="50">
        <f t="shared" si="1"/>
        <v>48</v>
      </c>
      <c r="V19" s="9"/>
      <c r="W19" s="10" t="s">
        <v>13</v>
      </c>
    </row>
    <row r="20" spans="1:23" ht="26.25" customHeight="1">
      <c r="A20" s="280" t="s">
        <v>122</v>
      </c>
      <c r="B20" s="280"/>
      <c r="C20" s="50">
        <v>3</v>
      </c>
      <c r="D20" s="50">
        <v>2</v>
      </c>
      <c r="E20" s="50">
        <v>0</v>
      </c>
      <c r="F20" s="50">
        <v>0</v>
      </c>
      <c r="G20" s="50">
        <v>13</v>
      </c>
      <c r="H20" s="50">
        <v>0</v>
      </c>
      <c r="I20" s="50">
        <v>0</v>
      </c>
      <c r="J20" s="50">
        <v>0</v>
      </c>
      <c r="K20" s="50">
        <v>0</v>
      </c>
      <c r="L20" s="50">
        <v>0</v>
      </c>
      <c r="M20" s="50">
        <v>3</v>
      </c>
      <c r="N20" s="50">
        <v>0</v>
      </c>
      <c r="O20" s="50">
        <v>3</v>
      </c>
      <c r="P20" s="50">
        <v>0</v>
      </c>
      <c r="Q20" s="50">
        <v>0</v>
      </c>
      <c r="R20" s="50">
        <v>0</v>
      </c>
      <c r="S20" s="216">
        <v>22</v>
      </c>
      <c r="T20" s="216">
        <v>2</v>
      </c>
      <c r="U20" s="50">
        <f t="shared" si="1"/>
        <v>24</v>
      </c>
      <c r="V20" s="9"/>
      <c r="W20" s="10" t="s">
        <v>14</v>
      </c>
    </row>
    <row r="21" spans="1:23" ht="26.25" customHeight="1" thickBot="1">
      <c r="A21" s="281" t="s">
        <v>123</v>
      </c>
      <c r="B21" s="281"/>
      <c r="C21" s="39">
        <v>0</v>
      </c>
      <c r="D21" s="39">
        <v>0</v>
      </c>
      <c r="E21" s="39">
        <v>7</v>
      </c>
      <c r="F21" s="39">
        <v>3</v>
      </c>
      <c r="G21" s="39">
        <v>5</v>
      </c>
      <c r="H21" s="39">
        <v>16</v>
      </c>
      <c r="I21" s="39">
        <v>29</v>
      </c>
      <c r="J21" s="39">
        <v>41</v>
      </c>
      <c r="K21" s="39">
        <v>0</v>
      </c>
      <c r="L21" s="39">
        <v>0</v>
      </c>
      <c r="M21" s="39">
        <v>12</v>
      </c>
      <c r="N21" s="39">
        <v>7</v>
      </c>
      <c r="O21" s="39">
        <v>2</v>
      </c>
      <c r="P21" s="39">
        <v>3</v>
      </c>
      <c r="Q21" s="39">
        <v>0</v>
      </c>
      <c r="R21" s="39">
        <v>0</v>
      </c>
      <c r="S21" s="218">
        <f>E21+G21+I21+M21+O21</f>
        <v>55</v>
      </c>
      <c r="T21" s="218">
        <f t="shared" si="0"/>
        <v>70</v>
      </c>
      <c r="U21" s="49">
        <f t="shared" si="1"/>
        <v>125</v>
      </c>
      <c r="V21" s="13"/>
      <c r="W21" s="16" t="s">
        <v>7</v>
      </c>
    </row>
    <row r="22" spans="1:23" ht="26.25" customHeight="1" thickBot="1">
      <c r="A22" s="282" t="s">
        <v>124</v>
      </c>
      <c r="B22" s="282"/>
      <c r="C22" s="31">
        <f aca="true" t="shared" si="2" ref="C22:U22">SUM(C9:C21)</f>
        <v>12</v>
      </c>
      <c r="D22" s="31">
        <f t="shared" si="2"/>
        <v>4</v>
      </c>
      <c r="E22" s="31">
        <f t="shared" si="2"/>
        <v>22</v>
      </c>
      <c r="F22" s="31">
        <f t="shared" si="2"/>
        <v>7</v>
      </c>
      <c r="G22" s="31">
        <f t="shared" si="2"/>
        <v>122</v>
      </c>
      <c r="H22" s="31">
        <f t="shared" si="2"/>
        <v>116</v>
      </c>
      <c r="I22" s="31">
        <f t="shared" si="2"/>
        <v>240</v>
      </c>
      <c r="J22" s="31">
        <f t="shared" si="2"/>
        <v>159</v>
      </c>
      <c r="K22" s="31">
        <f t="shared" si="2"/>
        <v>1</v>
      </c>
      <c r="L22" s="31">
        <f t="shared" si="2"/>
        <v>3</v>
      </c>
      <c r="M22" s="31">
        <f t="shared" si="2"/>
        <v>136</v>
      </c>
      <c r="N22" s="31">
        <f t="shared" si="2"/>
        <v>121</v>
      </c>
      <c r="O22" s="31">
        <f t="shared" si="2"/>
        <v>78</v>
      </c>
      <c r="P22" s="31">
        <f t="shared" si="2"/>
        <v>81</v>
      </c>
      <c r="Q22" s="31">
        <f t="shared" si="2"/>
        <v>64</v>
      </c>
      <c r="R22" s="31">
        <f t="shared" si="2"/>
        <v>38</v>
      </c>
      <c r="S22" s="31">
        <f t="shared" si="2"/>
        <v>675</v>
      </c>
      <c r="T22" s="31">
        <f t="shared" si="2"/>
        <v>529</v>
      </c>
      <c r="U22" s="31">
        <f t="shared" si="2"/>
        <v>1204</v>
      </c>
      <c r="V22" s="293" t="s">
        <v>244</v>
      </c>
      <c r="W22" s="293"/>
    </row>
    <row r="23" ht="26.25" customHeight="1" thickTop="1"/>
  </sheetData>
  <sheetProtection/>
  <mergeCells count="39">
    <mergeCell ref="A3:W3"/>
    <mergeCell ref="M6:N6"/>
    <mergeCell ref="O6:P6"/>
    <mergeCell ref="Q6:R6"/>
    <mergeCell ref="E6:F6"/>
    <mergeCell ref="G6:H6"/>
    <mergeCell ref="V4:W4"/>
    <mergeCell ref="C6:D6"/>
    <mergeCell ref="I6:J6"/>
    <mergeCell ref="Q5:R5"/>
    <mergeCell ref="V22:W22"/>
    <mergeCell ref="A4:B4"/>
    <mergeCell ref="A5:B8"/>
    <mergeCell ref="A9:B9"/>
    <mergeCell ref="V9:W9"/>
    <mergeCell ref="A10:B10"/>
    <mergeCell ref="M5:N5"/>
    <mergeCell ref="W13:W15"/>
    <mergeCell ref="O5:P5"/>
    <mergeCell ref="A19:B19"/>
    <mergeCell ref="A2:W2"/>
    <mergeCell ref="C5:D5"/>
    <mergeCell ref="I5:J5"/>
    <mergeCell ref="G5:H5"/>
    <mergeCell ref="K5:L5"/>
    <mergeCell ref="S5:U5"/>
    <mergeCell ref="V5:W8"/>
    <mergeCell ref="S6:U6"/>
    <mergeCell ref="E5:F5"/>
    <mergeCell ref="K6:L6"/>
    <mergeCell ref="A20:B20"/>
    <mergeCell ref="A21:B21"/>
    <mergeCell ref="A22:B22"/>
    <mergeCell ref="A11:B11"/>
    <mergeCell ref="A12:B12"/>
    <mergeCell ref="A16:B16"/>
    <mergeCell ref="A17:B17"/>
    <mergeCell ref="A18:B18"/>
    <mergeCell ref="A13:A15"/>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sheetPr>
    <tabColor theme="9" tint="-0.24997000396251678"/>
  </sheetPr>
  <dimension ref="A3:Z24"/>
  <sheetViews>
    <sheetView rightToLeft="1" view="pageBreakPreview" zoomScale="80" zoomScaleNormal="80" zoomScaleSheetLayoutView="80" zoomScalePageLayoutView="0" workbookViewId="0" topLeftCell="A1">
      <selection activeCell="H1" sqref="H1"/>
    </sheetView>
  </sheetViews>
  <sheetFormatPr defaultColWidth="9.140625" defaultRowHeight="12.75"/>
  <cols>
    <col min="1" max="1" width="4.00390625" style="41" customWidth="1"/>
    <col min="2" max="2" width="9.28125" style="41" bestFit="1" customWidth="1"/>
    <col min="3" max="3" width="6.140625" style="41" customWidth="1"/>
    <col min="4" max="4" width="8.421875" style="41" customWidth="1"/>
    <col min="5" max="5" width="7.00390625" style="41" customWidth="1"/>
    <col min="6" max="6" width="8.57421875" style="41" customWidth="1"/>
    <col min="7" max="7" width="7.57421875" style="41" customWidth="1"/>
    <col min="8" max="8" width="8.8515625" style="41" customWidth="1"/>
    <col min="9" max="9" width="7.57421875" style="41" customWidth="1"/>
    <col min="10" max="10" width="8.8515625" style="41" customWidth="1"/>
    <col min="11" max="11" width="7.57421875" style="41" customWidth="1"/>
    <col min="12" max="12" width="8.00390625" style="41" customWidth="1"/>
    <col min="13" max="13" width="6.00390625" style="41" customWidth="1"/>
    <col min="14" max="14" width="8.8515625" style="41" customWidth="1"/>
    <col min="15" max="15" width="7.57421875" style="41" customWidth="1"/>
    <col min="16" max="16" width="8.421875" style="41" customWidth="1"/>
    <col min="17" max="17" width="7.00390625" style="41" customWidth="1"/>
    <col min="18" max="18" width="8.140625" style="41" customWidth="1"/>
    <col min="19" max="19" width="7.57421875" style="41" customWidth="1"/>
    <col min="20" max="20" width="8.140625" style="41" customWidth="1"/>
    <col min="21" max="21" width="6.7109375" style="41" customWidth="1"/>
    <col min="22" max="22" width="8.57421875" style="41" customWidth="1"/>
    <col min="23" max="23" width="6.7109375" style="41" customWidth="1"/>
    <col min="24" max="24" width="8.57421875" style="41" customWidth="1"/>
    <col min="25" max="25" width="16.00390625" style="41" customWidth="1"/>
    <col min="26" max="26" width="4.00390625" style="41" customWidth="1"/>
    <col min="27" max="32" width="9.140625" style="41" customWidth="1"/>
    <col min="33" max="16384" width="9.140625" style="41" customWidth="1"/>
  </cols>
  <sheetData>
    <row r="3" spans="1:26" ht="36.75" customHeight="1">
      <c r="A3" s="385" t="s">
        <v>324</v>
      </c>
      <c r="B3" s="385"/>
      <c r="C3" s="385"/>
      <c r="D3" s="385"/>
      <c r="E3" s="385"/>
      <c r="F3" s="385"/>
      <c r="G3" s="385"/>
      <c r="H3" s="385"/>
      <c r="I3" s="385"/>
      <c r="J3" s="385"/>
      <c r="K3" s="385"/>
      <c r="L3" s="385"/>
      <c r="M3" s="385"/>
      <c r="N3" s="385"/>
      <c r="O3" s="385"/>
      <c r="P3" s="385"/>
      <c r="Q3" s="385"/>
      <c r="R3" s="385"/>
      <c r="S3" s="385"/>
      <c r="T3" s="385"/>
      <c r="U3" s="385"/>
      <c r="V3" s="385"/>
      <c r="W3" s="385"/>
      <c r="X3" s="385"/>
      <c r="Y3" s="385"/>
      <c r="Z3" s="385"/>
    </row>
    <row r="4" spans="1:26" ht="21" customHeight="1">
      <c r="A4" s="314" t="s">
        <v>379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row>
    <row r="5" spans="1:26" ht="20.25" customHeight="1" thickBot="1">
      <c r="A5" s="386" t="s">
        <v>224</v>
      </c>
      <c r="B5" s="386"/>
      <c r="C5" s="120"/>
      <c r="D5" s="120"/>
      <c r="E5" s="120"/>
      <c r="F5" s="120"/>
      <c r="G5" s="120"/>
      <c r="H5" s="120"/>
      <c r="I5" s="120"/>
      <c r="J5" s="120"/>
      <c r="K5" s="120"/>
      <c r="L5" s="120"/>
      <c r="M5" s="120"/>
      <c r="N5" s="120"/>
      <c r="O5" s="120"/>
      <c r="P5" s="120"/>
      <c r="Q5" s="120"/>
      <c r="R5" s="120"/>
      <c r="S5" s="120"/>
      <c r="T5" s="120"/>
      <c r="U5" s="120"/>
      <c r="V5" s="120"/>
      <c r="W5" s="120"/>
      <c r="X5" s="120"/>
      <c r="Y5" s="384" t="s">
        <v>303</v>
      </c>
      <c r="Z5" s="384"/>
    </row>
    <row r="6" spans="1:26" ht="5.25" customHeight="1" hidden="1">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24.75" customHeight="1" thickTop="1">
      <c r="A7" s="379" t="s">
        <v>129</v>
      </c>
      <c r="B7" s="379"/>
      <c r="C7" s="129" t="s">
        <v>171</v>
      </c>
      <c r="D7" s="129"/>
      <c r="E7" s="267" t="s">
        <v>172</v>
      </c>
      <c r="F7" s="267"/>
      <c r="G7" s="267" t="s">
        <v>173</v>
      </c>
      <c r="H7" s="267"/>
      <c r="I7" s="267" t="s">
        <v>183</v>
      </c>
      <c r="J7" s="267"/>
      <c r="K7" s="267" t="s">
        <v>174</v>
      </c>
      <c r="L7" s="267"/>
      <c r="M7" s="267" t="s">
        <v>175</v>
      </c>
      <c r="N7" s="267"/>
      <c r="O7" s="267" t="s">
        <v>176</v>
      </c>
      <c r="P7" s="267"/>
      <c r="Q7" s="267" t="s">
        <v>177</v>
      </c>
      <c r="R7" s="267"/>
      <c r="S7" s="267" t="s">
        <v>178</v>
      </c>
      <c r="T7" s="267"/>
      <c r="U7" s="267" t="s">
        <v>179</v>
      </c>
      <c r="V7" s="267"/>
      <c r="W7" s="267" t="s">
        <v>180</v>
      </c>
      <c r="X7" s="267"/>
      <c r="Y7" s="264" t="s">
        <v>95</v>
      </c>
      <c r="Z7" s="264"/>
    </row>
    <row r="8" spans="1:26" ht="47.25" customHeight="1">
      <c r="A8" s="379"/>
      <c r="B8" s="379"/>
      <c r="C8" s="383" t="s">
        <v>70</v>
      </c>
      <c r="D8" s="383"/>
      <c r="E8" s="383" t="s">
        <v>71</v>
      </c>
      <c r="F8" s="383"/>
      <c r="G8" s="383" t="s">
        <v>72</v>
      </c>
      <c r="H8" s="383"/>
      <c r="I8" s="383" t="s">
        <v>73</v>
      </c>
      <c r="J8" s="383"/>
      <c r="K8" s="383" t="s">
        <v>74</v>
      </c>
      <c r="L8" s="383"/>
      <c r="M8" s="383" t="s">
        <v>75</v>
      </c>
      <c r="N8" s="383"/>
      <c r="O8" s="379" t="s">
        <v>76</v>
      </c>
      <c r="P8" s="379"/>
      <c r="Q8" s="379" t="s">
        <v>77</v>
      </c>
      <c r="R8" s="379"/>
      <c r="S8" s="383" t="s">
        <v>78</v>
      </c>
      <c r="T8" s="383"/>
      <c r="U8" s="379" t="s">
        <v>79</v>
      </c>
      <c r="V8" s="379"/>
      <c r="W8" s="379" t="s">
        <v>80</v>
      </c>
      <c r="X8" s="379"/>
      <c r="Y8" s="264"/>
      <c r="Z8" s="264"/>
    </row>
    <row r="9" spans="1:26" ht="15.75">
      <c r="A9" s="379"/>
      <c r="B9" s="379"/>
      <c r="C9" s="1" t="s">
        <v>135</v>
      </c>
      <c r="D9" s="1" t="s">
        <v>136</v>
      </c>
      <c r="E9" s="1" t="s">
        <v>135</v>
      </c>
      <c r="F9" s="1" t="s">
        <v>136</v>
      </c>
      <c r="G9" s="1" t="s">
        <v>135</v>
      </c>
      <c r="H9" s="1" t="s">
        <v>136</v>
      </c>
      <c r="I9" s="1" t="s">
        <v>135</v>
      </c>
      <c r="J9" s="1" t="s">
        <v>136</v>
      </c>
      <c r="K9" s="1" t="s">
        <v>135</v>
      </c>
      <c r="L9" s="1" t="s">
        <v>136</v>
      </c>
      <c r="M9" s="1" t="s">
        <v>135</v>
      </c>
      <c r="N9" s="1" t="s">
        <v>136</v>
      </c>
      <c r="O9" s="1" t="s">
        <v>135</v>
      </c>
      <c r="P9" s="1" t="s">
        <v>136</v>
      </c>
      <c r="Q9" s="1" t="s">
        <v>135</v>
      </c>
      <c r="R9" s="1" t="s">
        <v>136</v>
      </c>
      <c r="S9" s="1" t="s">
        <v>135</v>
      </c>
      <c r="T9" s="1" t="s">
        <v>136</v>
      </c>
      <c r="U9" s="1" t="s">
        <v>135</v>
      </c>
      <c r="V9" s="1" t="s">
        <v>136</v>
      </c>
      <c r="W9" s="1" t="s">
        <v>135</v>
      </c>
      <c r="X9" s="1" t="s">
        <v>136</v>
      </c>
      <c r="Y9" s="264"/>
      <c r="Z9" s="264"/>
    </row>
    <row r="10" spans="1:26" ht="23.25" customHeight="1" thickBot="1">
      <c r="A10" s="382"/>
      <c r="B10" s="382"/>
      <c r="C10" s="181" t="s">
        <v>240</v>
      </c>
      <c r="D10" s="181" t="s">
        <v>241</v>
      </c>
      <c r="E10" s="181" t="s">
        <v>240</v>
      </c>
      <c r="F10" s="181" t="s">
        <v>241</v>
      </c>
      <c r="G10" s="181" t="s">
        <v>240</v>
      </c>
      <c r="H10" s="181" t="s">
        <v>241</v>
      </c>
      <c r="I10" s="181" t="s">
        <v>240</v>
      </c>
      <c r="J10" s="181" t="s">
        <v>241</v>
      </c>
      <c r="K10" s="181" t="s">
        <v>240</v>
      </c>
      <c r="L10" s="181" t="s">
        <v>241</v>
      </c>
      <c r="M10" s="181" t="s">
        <v>240</v>
      </c>
      <c r="N10" s="181" t="s">
        <v>241</v>
      </c>
      <c r="O10" s="181" t="s">
        <v>240</v>
      </c>
      <c r="P10" s="181" t="s">
        <v>241</v>
      </c>
      <c r="Q10" s="181" t="s">
        <v>240</v>
      </c>
      <c r="R10" s="181" t="s">
        <v>241</v>
      </c>
      <c r="S10" s="181" t="s">
        <v>240</v>
      </c>
      <c r="T10" s="181" t="s">
        <v>241</v>
      </c>
      <c r="U10" s="181" t="s">
        <v>240</v>
      </c>
      <c r="V10" s="181" t="s">
        <v>241</v>
      </c>
      <c r="W10" s="181" t="s">
        <v>240</v>
      </c>
      <c r="X10" s="181" t="s">
        <v>241</v>
      </c>
      <c r="Y10" s="305"/>
      <c r="Z10" s="305"/>
    </row>
    <row r="11" spans="1:26" ht="26.25" customHeight="1">
      <c r="A11" s="332" t="s">
        <v>258</v>
      </c>
      <c r="B11" s="332"/>
      <c r="C11" s="70">
        <v>3</v>
      </c>
      <c r="D11" s="218">
        <v>0</v>
      </c>
      <c r="E11" s="218">
        <v>4</v>
      </c>
      <c r="F11" s="218">
        <v>11</v>
      </c>
      <c r="G11" s="218">
        <v>2</v>
      </c>
      <c r="H11" s="218">
        <v>9</v>
      </c>
      <c r="I11" s="218">
        <v>4</v>
      </c>
      <c r="J11" s="218">
        <v>0</v>
      </c>
      <c r="K11" s="218">
        <v>0</v>
      </c>
      <c r="L11" s="218">
        <v>0</v>
      </c>
      <c r="M11" s="218">
        <v>0</v>
      </c>
      <c r="N11" s="218">
        <v>0</v>
      </c>
      <c r="O11" s="218">
        <v>0</v>
      </c>
      <c r="P11" s="218">
        <v>0</v>
      </c>
      <c r="Q11" s="218">
        <v>0</v>
      </c>
      <c r="R11" s="218">
        <v>0</v>
      </c>
      <c r="S11" s="218">
        <v>0</v>
      </c>
      <c r="T11" s="218">
        <v>0</v>
      </c>
      <c r="U11" s="218">
        <v>3</v>
      </c>
      <c r="V11" s="218">
        <v>1</v>
      </c>
      <c r="W11" s="218">
        <v>0</v>
      </c>
      <c r="X11" s="218">
        <v>0</v>
      </c>
      <c r="Y11" s="291" t="s">
        <v>259</v>
      </c>
      <c r="Z11" s="291"/>
    </row>
    <row r="12" spans="1:26" ht="26.25" customHeight="1">
      <c r="A12" s="8" t="s">
        <v>114</v>
      </c>
      <c r="B12" s="8"/>
      <c r="C12" s="50">
        <v>2</v>
      </c>
      <c r="D12" s="50">
        <v>0</v>
      </c>
      <c r="E12" s="50">
        <v>2</v>
      </c>
      <c r="F12" s="50">
        <v>2</v>
      </c>
      <c r="G12" s="50">
        <v>1</v>
      </c>
      <c r="H12" s="50">
        <v>0</v>
      </c>
      <c r="I12" s="50">
        <v>0</v>
      </c>
      <c r="J12" s="50">
        <v>0</v>
      </c>
      <c r="K12" s="50">
        <v>0</v>
      </c>
      <c r="L12" s="50">
        <v>0</v>
      </c>
      <c r="M12" s="50">
        <v>0</v>
      </c>
      <c r="N12" s="50">
        <v>0</v>
      </c>
      <c r="O12" s="50">
        <v>0</v>
      </c>
      <c r="P12" s="50">
        <v>0</v>
      </c>
      <c r="Q12" s="50">
        <v>0</v>
      </c>
      <c r="R12" s="50">
        <v>0</v>
      </c>
      <c r="S12" s="50">
        <v>0</v>
      </c>
      <c r="T12" s="50">
        <v>0</v>
      </c>
      <c r="U12" s="50">
        <v>0</v>
      </c>
      <c r="V12" s="50">
        <v>1</v>
      </c>
      <c r="W12" s="50">
        <v>0</v>
      </c>
      <c r="X12" s="50">
        <v>0</v>
      </c>
      <c r="Y12" s="9"/>
      <c r="Z12" s="10" t="s">
        <v>12</v>
      </c>
    </row>
    <row r="13" spans="1:26" ht="26.25" customHeight="1">
      <c r="A13" s="280" t="s">
        <v>115</v>
      </c>
      <c r="B13" s="280"/>
      <c r="C13" s="50">
        <v>2</v>
      </c>
      <c r="D13" s="50">
        <v>0</v>
      </c>
      <c r="E13" s="50">
        <v>2</v>
      </c>
      <c r="F13" s="50">
        <v>0</v>
      </c>
      <c r="G13" s="50">
        <v>1</v>
      </c>
      <c r="H13" s="50">
        <v>1</v>
      </c>
      <c r="I13" s="50">
        <v>0</v>
      </c>
      <c r="J13" s="50">
        <v>0</v>
      </c>
      <c r="K13" s="50">
        <v>0</v>
      </c>
      <c r="L13" s="50">
        <v>0</v>
      </c>
      <c r="M13" s="50">
        <v>0</v>
      </c>
      <c r="N13" s="50">
        <v>0</v>
      </c>
      <c r="O13" s="50">
        <v>0</v>
      </c>
      <c r="P13" s="50">
        <v>0</v>
      </c>
      <c r="Q13" s="50">
        <v>0</v>
      </c>
      <c r="R13" s="50">
        <v>0</v>
      </c>
      <c r="S13" s="50">
        <v>0</v>
      </c>
      <c r="T13" s="50">
        <v>0</v>
      </c>
      <c r="U13" s="50">
        <v>1</v>
      </c>
      <c r="V13" s="50">
        <v>1</v>
      </c>
      <c r="W13" s="50">
        <v>0</v>
      </c>
      <c r="X13" s="50">
        <v>0</v>
      </c>
      <c r="Y13" s="9"/>
      <c r="Z13" s="10" t="s">
        <v>8</v>
      </c>
    </row>
    <row r="14" spans="1:26" ht="26.25" customHeight="1">
      <c r="A14" s="280" t="s">
        <v>116</v>
      </c>
      <c r="B14" s="280"/>
      <c r="C14" s="216">
        <v>3</v>
      </c>
      <c r="D14" s="50">
        <v>3</v>
      </c>
      <c r="E14" s="50">
        <v>5</v>
      </c>
      <c r="F14" s="50">
        <v>9</v>
      </c>
      <c r="G14" s="50">
        <v>3</v>
      </c>
      <c r="H14" s="50">
        <v>4</v>
      </c>
      <c r="I14" s="50">
        <v>1</v>
      </c>
      <c r="J14" s="50">
        <v>0</v>
      </c>
      <c r="K14" s="50">
        <v>0</v>
      </c>
      <c r="L14" s="50">
        <v>1</v>
      </c>
      <c r="M14" s="50">
        <v>0</v>
      </c>
      <c r="N14" s="50">
        <v>1</v>
      </c>
      <c r="O14" s="50">
        <v>0</v>
      </c>
      <c r="P14" s="50">
        <v>0</v>
      </c>
      <c r="Q14" s="50">
        <v>0</v>
      </c>
      <c r="R14" s="50">
        <v>0</v>
      </c>
      <c r="S14" s="50">
        <v>0</v>
      </c>
      <c r="T14" s="50">
        <v>2</v>
      </c>
      <c r="U14" s="50">
        <v>1</v>
      </c>
      <c r="V14" s="50">
        <v>1</v>
      </c>
      <c r="W14" s="50">
        <v>0</v>
      </c>
      <c r="X14" s="50">
        <v>0</v>
      </c>
      <c r="Y14" s="9"/>
      <c r="Z14" s="10" t="s">
        <v>11</v>
      </c>
    </row>
    <row r="15" spans="1:26" ht="26.25" customHeight="1">
      <c r="A15" s="283" t="s">
        <v>117</v>
      </c>
      <c r="B15" s="57" t="s">
        <v>264</v>
      </c>
      <c r="C15" s="50">
        <v>1</v>
      </c>
      <c r="D15" s="50">
        <v>1</v>
      </c>
      <c r="E15" s="50">
        <v>2</v>
      </c>
      <c r="F15" s="50">
        <v>5</v>
      </c>
      <c r="G15" s="50">
        <v>3</v>
      </c>
      <c r="H15" s="50">
        <v>3</v>
      </c>
      <c r="I15" s="50">
        <v>0</v>
      </c>
      <c r="J15" s="50">
        <v>1</v>
      </c>
      <c r="K15" s="50">
        <v>0</v>
      </c>
      <c r="L15" s="50">
        <v>0</v>
      </c>
      <c r="M15" s="50">
        <v>0</v>
      </c>
      <c r="N15" s="50">
        <v>0</v>
      </c>
      <c r="O15" s="50">
        <v>0</v>
      </c>
      <c r="P15" s="50">
        <v>0</v>
      </c>
      <c r="Q15" s="50">
        <v>0</v>
      </c>
      <c r="R15" s="50">
        <v>0</v>
      </c>
      <c r="S15" s="50">
        <v>0</v>
      </c>
      <c r="T15" s="50">
        <v>0</v>
      </c>
      <c r="U15" s="50">
        <v>2</v>
      </c>
      <c r="V15" s="50">
        <v>3</v>
      </c>
      <c r="W15" s="50">
        <v>0</v>
      </c>
      <c r="X15" s="50">
        <v>0</v>
      </c>
      <c r="Y15" s="180" t="s">
        <v>261</v>
      </c>
      <c r="Z15" s="315" t="s">
        <v>4</v>
      </c>
    </row>
    <row r="16" spans="1:26" ht="26.25" customHeight="1">
      <c r="A16" s="284"/>
      <c r="B16" s="57" t="s">
        <v>119</v>
      </c>
      <c r="C16" s="50">
        <v>9</v>
      </c>
      <c r="D16" s="50">
        <v>4</v>
      </c>
      <c r="E16" s="50">
        <v>13</v>
      </c>
      <c r="F16" s="50">
        <v>20</v>
      </c>
      <c r="G16" s="50">
        <v>5</v>
      </c>
      <c r="H16" s="50">
        <v>20</v>
      </c>
      <c r="I16" s="50">
        <v>0</v>
      </c>
      <c r="J16" s="50">
        <v>4</v>
      </c>
      <c r="K16" s="50">
        <v>0</v>
      </c>
      <c r="L16" s="50">
        <v>1</v>
      </c>
      <c r="M16" s="50">
        <v>0</v>
      </c>
      <c r="N16" s="50">
        <v>0</v>
      </c>
      <c r="O16" s="50">
        <v>0</v>
      </c>
      <c r="P16" s="50">
        <v>0</v>
      </c>
      <c r="Q16" s="50">
        <v>0</v>
      </c>
      <c r="R16" s="50">
        <v>0</v>
      </c>
      <c r="S16" s="50">
        <v>0</v>
      </c>
      <c r="T16" s="50">
        <v>0</v>
      </c>
      <c r="U16" s="50">
        <v>1</v>
      </c>
      <c r="V16" s="50">
        <v>1</v>
      </c>
      <c r="W16" s="50">
        <v>0</v>
      </c>
      <c r="X16" s="50">
        <v>2</v>
      </c>
      <c r="Y16" s="180" t="s">
        <v>278</v>
      </c>
      <c r="Z16" s="316"/>
    </row>
    <row r="17" spans="1:26" ht="26.25" customHeight="1">
      <c r="A17" s="285"/>
      <c r="B17" s="57" t="s">
        <v>120</v>
      </c>
      <c r="C17" s="50">
        <v>0</v>
      </c>
      <c r="D17" s="50">
        <v>0</v>
      </c>
      <c r="E17" s="50">
        <v>3</v>
      </c>
      <c r="F17" s="50">
        <v>3</v>
      </c>
      <c r="G17" s="50">
        <v>1</v>
      </c>
      <c r="H17" s="50">
        <v>1</v>
      </c>
      <c r="I17" s="50">
        <v>1</v>
      </c>
      <c r="J17" s="50">
        <v>0</v>
      </c>
      <c r="K17" s="50">
        <v>0</v>
      </c>
      <c r="L17" s="50">
        <v>0</v>
      </c>
      <c r="M17" s="50">
        <v>0</v>
      </c>
      <c r="N17" s="50">
        <v>0</v>
      </c>
      <c r="O17" s="50">
        <v>0</v>
      </c>
      <c r="P17" s="50">
        <v>0</v>
      </c>
      <c r="Q17" s="50">
        <v>0</v>
      </c>
      <c r="R17" s="50">
        <v>0</v>
      </c>
      <c r="S17" s="50">
        <v>0</v>
      </c>
      <c r="T17" s="50">
        <v>0</v>
      </c>
      <c r="U17" s="50">
        <v>0</v>
      </c>
      <c r="V17" s="50">
        <v>0</v>
      </c>
      <c r="W17" s="50">
        <v>0</v>
      </c>
      <c r="X17" s="50">
        <v>0</v>
      </c>
      <c r="Y17" s="180" t="s">
        <v>279</v>
      </c>
      <c r="Z17" s="316"/>
    </row>
    <row r="18" spans="1:26" ht="26.25" customHeight="1">
      <c r="A18" s="280" t="s">
        <v>237</v>
      </c>
      <c r="B18" s="280"/>
      <c r="C18" s="50">
        <v>6</v>
      </c>
      <c r="D18" s="50">
        <v>0</v>
      </c>
      <c r="E18" s="50">
        <v>8</v>
      </c>
      <c r="F18" s="50">
        <v>0</v>
      </c>
      <c r="G18" s="50">
        <v>4</v>
      </c>
      <c r="H18" s="50">
        <v>0</v>
      </c>
      <c r="I18" s="50">
        <v>0</v>
      </c>
      <c r="J18" s="50">
        <v>0</v>
      </c>
      <c r="K18" s="50">
        <v>1</v>
      </c>
      <c r="L18" s="50">
        <v>0</v>
      </c>
      <c r="M18" s="50">
        <v>1</v>
      </c>
      <c r="N18" s="50">
        <v>0</v>
      </c>
      <c r="O18" s="50">
        <v>0</v>
      </c>
      <c r="P18" s="50">
        <v>0</v>
      </c>
      <c r="Q18" s="50">
        <v>0</v>
      </c>
      <c r="R18" s="50">
        <v>0</v>
      </c>
      <c r="S18" s="50">
        <v>2</v>
      </c>
      <c r="T18" s="50">
        <v>0</v>
      </c>
      <c r="U18" s="50">
        <v>3</v>
      </c>
      <c r="V18" s="50">
        <v>0</v>
      </c>
      <c r="W18" s="50">
        <v>0</v>
      </c>
      <c r="X18" s="50">
        <v>0</v>
      </c>
      <c r="Y18" s="22"/>
      <c r="Z18" s="27" t="s">
        <v>273</v>
      </c>
    </row>
    <row r="19" spans="1:26" ht="26.25" customHeight="1">
      <c r="A19" s="280" t="s">
        <v>256</v>
      </c>
      <c r="B19" s="280"/>
      <c r="C19" s="50">
        <v>1</v>
      </c>
      <c r="D19" s="50">
        <v>5</v>
      </c>
      <c r="E19" s="50">
        <v>5</v>
      </c>
      <c r="F19" s="50">
        <v>4</v>
      </c>
      <c r="G19" s="50">
        <v>4</v>
      </c>
      <c r="H19" s="50">
        <v>3</v>
      </c>
      <c r="I19" s="50">
        <v>0</v>
      </c>
      <c r="J19" s="50">
        <v>0</v>
      </c>
      <c r="K19" s="50">
        <v>0</v>
      </c>
      <c r="L19" s="50">
        <v>1</v>
      </c>
      <c r="M19" s="50">
        <v>0</v>
      </c>
      <c r="N19" s="50">
        <v>0</v>
      </c>
      <c r="O19" s="50">
        <v>0</v>
      </c>
      <c r="P19" s="50">
        <v>0</v>
      </c>
      <c r="Q19" s="50">
        <v>0</v>
      </c>
      <c r="R19" s="50">
        <v>0</v>
      </c>
      <c r="S19" s="50">
        <v>0</v>
      </c>
      <c r="T19" s="50">
        <v>0</v>
      </c>
      <c r="U19" s="50">
        <v>0</v>
      </c>
      <c r="V19" s="50">
        <v>2</v>
      </c>
      <c r="W19" s="50">
        <v>0</v>
      </c>
      <c r="X19" s="50">
        <v>1</v>
      </c>
      <c r="Y19" s="9"/>
      <c r="Z19" s="10" t="s">
        <v>5</v>
      </c>
    </row>
    <row r="20" spans="1:26" ht="26.25" customHeight="1">
      <c r="A20" s="8" t="s">
        <v>376</v>
      </c>
      <c r="B20" s="8"/>
      <c r="C20" s="50">
        <v>0</v>
      </c>
      <c r="D20" s="50">
        <v>2</v>
      </c>
      <c r="E20" s="50">
        <v>10</v>
      </c>
      <c r="F20" s="50">
        <v>5</v>
      </c>
      <c r="G20" s="50">
        <v>5</v>
      </c>
      <c r="H20" s="50">
        <v>4</v>
      </c>
      <c r="I20" s="50">
        <v>0</v>
      </c>
      <c r="J20" s="50">
        <v>0</v>
      </c>
      <c r="K20" s="50">
        <v>0</v>
      </c>
      <c r="L20" s="50">
        <v>0</v>
      </c>
      <c r="M20" s="50">
        <v>0</v>
      </c>
      <c r="N20" s="50">
        <v>0</v>
      </c>
      <c r="O20" s="50">
        <v>1</v>
      </c>
      <c r="P20" s="50">
        <v>0</v>
      </c>
      <c r="Q20" s="50">
        <v>0</v>
      </c>
      <c r="R20" s="50">
        <v>0</v>
      </c>
      <c r="S20" s="50">
        <v>0</v>
      </c>
      <c r="T20" s="50">
        <v>1</v>
      </c>
      <c r="U20" s="50">
        <v>1</v>
      </c>
      <c r="V20" s="50">
        <v>0</v>
      </c>
      <c r="W20" s="50">
        <v>0</v>
      </c>
      <c r="X20" s="50">
        <v>0</v>
      </c>
      <c r="Y20" s="9"/>
      <c r="Z20" s="10" t="s">
        <v>6</v>
      </c>
    </row>
    <row r="21" spans="1:26" ht="26.25" customHeight="1">
      <c r="A21" s="280" t="s">
        <v>121</v>
      </c>
      <c r="B21" s="280"/>
      <c r="C21" s="50">
        <v>1</v>
      </c>
      <c r="D21" s="50">
        <v>2</v>
      </c>
      <c r="E21" s="50">
        <v>3</v>
      </c>
      <c r="F21" s="50">
        <v>3</v>
      </c>
      <c r="G21" s="50">
        <v>3</v>
      </c>
      <c r="H21" s="50">
        <v>0</v>
      </c>
      <c r="I21" s="50">
        <v>0</v>
      </c>
      <c r="J21" s="50">
        <v>0</v>
      </c>
      <c r="K21" s="50">
        <v>0</v>
      </c>
      <c r="L21" s="50">
        <v>0</v>
      </c>
      <c r="M21" s="50">
        <v>0</v>
      </c>
      <c r="N21" s="50">
        <v>0</v>
      </c>
      <c r="O21" s="50">
        <v>0</v>
      </c>
      <c r="P21" s="50">
        <v>0</v>
      </c>
      <c r="Q21" s="50">
        <v>0</v>
      </c>
      <c r="R21" s="50">
        <v>0</v>
      </c>
      <c r="S21" s="50">
        <v>0</v>
      </c>
      <c r="T21" s="50">
        <v>0</v>
      </c>
      <c r="U21" s="50">
        <v>3</v>
      </c>
      <c r="V21" s="50">
        <v>0</v>
      </c>
      <c r="W21" s="50">
        <v>0</v>
      </c>
      <c r="X21" s="50">
        <v>2</v>
      </c>
      <c r="Y21" s="9"/>
      <c r="Z21" s="10" t="s">
        <v>13</v>
      </c>
    </row>
    <row r="22" spans="1:26" ht="26.25" customHeight="1">
      <c r="A22" s="280" t="s">
        <v>122</v>
      </c>
      <c r="B22" s="280"/>
      <c r="C22" s="50">
        <v>1</v>
      </c>
      <c r="D22" s="50">
        <v>0</v>
      </c>
      <c r="E22" s="50">
        <v>3</v>
      </c>
      <c r="F22" s="50">
        <v>0</v>
      </c>
      <c r="G22" s="50">
        <v>1</v>
      </c>
      <c r="H22" s="50">
        <v>0</v>
      </c>
      <c r="I22" s="50">
        <v>0</v>
      </c>
      <c r="J22" s="50">
        <v>0</v>
      </c>
      <c r="K22" s="50">
        <v>0</v>
      </c>
      <c r="L22" s="50">
        <v>0</v>
      </c>
      <c r="M22" s="50">
        <v>0</v>
      </c>
      <c r="N22" s="50">
        <v>1</v>
      </c>
      <c r="O22" s="50">
        <v>0</v>
      </c>
      <c r="P22" s="50">
        <v>0</v>
      </c>
      <c r="Q22" s="50">
        <v>0</v>
      </c>
      <c r="R22" s="50">
        <v>0</v>
      </c>
      <c r="S22" s="50">
        <v>0</v>
      </c>
      <c r="T22" s="50">
        <v>0</v>
      </c>
      <c r="U22" s="50">
        <v>0</v>
      </c>
      <c r="V22" s="50">
        <v>0</v>
      </c>
      <c r="W22" s="50">
        <v>0</v>
      </c>
      <c r="X22" s="50">
        <v>0</v>
      </c>
      <c r="Y22" s="9"/>
      <c r="Z22" s="10" t="s">
        <v>14</v>
      </c>
    </row>
    <row r="23" spans="1:26" ht="26.25" customHeight="1" thickBot="1">
      <c r="A23" s="281" t="s">
        <v>123</v>
      </c>
      <c r="B23" s="281"/>
      <c r="C23" s="55">
        <v>0</v>
      </c>
      <c r="D23" s="55">
        <v>3</v>
      </c>
      <c r="E23" s="55">
        <v>2</v>
      </c>
      <c r="F23" s="55">
        <v>7</v>
      </c>
      <c r="G23" s="55">
        <v>1</v>
      </c>
      <c r="H23" s="55">
        <v>9</v>
      </c>
      <c r="I23" s="55">
        <v>0</v>
      </c>
      <c r="J23" s="55">
        <v>0</v>
      </c>
      <c r="K23" s="55">
        <v>0</v>
      </c>
      <c r="L23" s="55">
        <v>1</v>
      </c>
      <c r="M23" s="55">
        <v>0</v>
      </c>
      <c r="N23" s="55">
        <v>0</v>
      </c>
      <c r="O23" s="55">
        <v>0</v>
      </c>
      <c r="P23" s="55">
        <v>0</v>
      </c>
      <c r="Q23" s="55">
        <v>0</v>
      </c>
      <c r="R23" s="55">
        <v>0</v>
      </c>
      <c r="S23" s="55">
        <v>0</v>
      </c>
      <c r="T23" s="55">
        <v>0</v>
      </c>
      <c r="U23" s="55">
        <v>1</v>
      </c>
      <c r="V23" s="55">
        <v>0</v>
      </c>
      <c r="W23" s="55">
        <v>0</v>
      </c>
      <c r="X23" s="55">
        <v>0</v>
      </c>
      <c r="Y23" s="13"/>
      <c r="Z23" s="16" t="s">
        <v>7</v>
      </c>
    </row>
    <row r="24" spans="1:26" ht="26.25" customHeight="1" thickBot="1">
      <c r="A24" s="282" t="s">
        <v>124</v>
      </c>
      <c r="B24" s="282"/>
      <c r="C24" s="56">
        <f aca="true" t="shared" si="0" ref="C24:X24">SUM(C11:C23)</f>
        <v>29</v>
      </c>
      <c r="D24" s="56">
        <f t="shared" si="0"/>
        <v>20</v>
      </c>
      <c r="E24" s="56">
        <f t="shared" si="0"/>
        <v>62</v>
      </c>
      <c r="F24" s="56">
        <f t="shared" si="0"/>
        <v>69</v>
      </c>
      <c r="G24" s="56">
        <f t="shared" si="0"/>
        <v>34</v>
      </c>
      <c r="H24" s="56">
        <f t="shared" si="0"/>
        <v>54</v>
      </c>
      <c r="I24" s="56">
        <f t="shared" si="0"/>
        <v>6</v>
      </c>
      <c r="J24" s="56">
        <f t="shared" si="0"/>
        <v>5</v>
      </c>
      <c r="K24" s="56">
        <f t="shared" si="0"/>
        <v>1</v>
      </c>
      <c r="L24" s="56">
        <f t="shared" si="0"/>
        <v>4</v>
      </c>
      <c r="M24" s="56">
        <f t="shared" si="0"/>
        <v>1</v>
      </c>
      <c r="N24" s="56">
        <f t="shared" si="0"/>
        <v>2</v>
      </c>
      <c r="O24" s="56">
        <f t="shared" si="0"/>
        <v>1</v>
      </c>
      <c r="P24" s="56">
        <f t="shared" si="0"/>
        <v>0</v>
      </c>
      <c r="Q24" s="56">
        <f t="shared" si="0"/>
        <v>0</v>
      </c>
      <c r="R24" s="56">
        <f t="shared" si="0"/>
        <v>0</v>
      </c>
      <c r="S24" s="56">
        <f t="shared" si="0"/>
        <v>2</v>
      </c>
      <c r="T24" s="56">
        <f t="shared" si="0"/>
        <v>3</v>
      </c>
      <c r="U24" s="56">
        <f t="shared" si="0"/>
        <v>16</v>
      </c>
      <c r="V24" s="56">
        <f t="shared" si="0"/>
        <v>10</v>
      </c>
      <c r="W24" s="56">
        <f t="shared" si="0"/>
        <v>0</v>
      </c>
      <c r="X24" s="56">
        <f t="shared" si="0"/>
        <v>5</v>
      </c>
      <c r="Y24" s="293" t="s">
        <v>238</v>
      </c>
      <c r="Z24" s="293"/>
    </row>
    <row r="25" ht="13.5" thickTop="1"/>
  </sheetData>
  <sheetProtection/>
  <mergeCells count="40">
    <mergeCell ref="A24:B24"/>
    <mergeCell ref="Z15:Z17"/>
    <mergeCell ref="Y24:Z24"/>
    <mergeCell ref="K8:L8"/>
    <mergeCell ref="M8:N8"/>
    <mergeCell ref="Q8:R8"/>
    <mergeCell ref="S8:T8"/>
    <mergeCell ref="C8:D8"/>
    <mergeCell ref="U8:V8"/>
    <mergeCell ref="W8:X8"/>
    <mergeCell ref="A7:B10"/>
    <mergeCell ref="E7:F7"/>
    <mergeCell ref="G7:H7"/>
    <mergeCell ref="I7:J7"/>
    <mergeCell ref="E8:F8"/>
    <mergeCell ref="G8:H8"/>
    <mergeCell ref="I8:J8"/>
    <mergeCell ref="M7:N7"/>
    <mergeCell ref="O7:P7"/>
    <mergeCell ref="Q7:R7"/>
    <mergeCell ref="S7:T7"/>
    <mergeCell ref="U7:V7"/>
    <mergeCell ref="O8:P8"/>
    <mergeCell ref="Y5:Z5"/>
    <mergeCell ref="A11:B11"/>
    <mergeCell ref="Y11:Z11"/>
    <mergeCell ref="A15:A17"/>
    <mergeCell ref="A3:Z3"/>
    <mergeCell ref="A4:Z4"/>
    <mergeCell ref="A5:B5"/>
    <mergeCell ref="W7:X7"/>
    <mergeCell ref="Y7:Z10"/>
    <mergeCell ref="K7:L7"/>
    <mergeCell ref="A22:B22"/>
    <mergeCell ref="A23:B23"/>
    <mergeCell ref="A13:B13"/>
    <mergeCell ref="A14:B14"/>
    <mergeCell ref="A18:B18"/>
    <mergeCell ref="A19:B19"/>
    <mergeCell ref="A21:B21"/>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sheetPr>
    <tabColor theme="9" tint="-0.24997000396251678"/>
  </sheetPr>
  <dimension ref="A1:AE19"/>
  <sheetViews>
    <sheetView rightToLeft="1" view="pageBreakPreview" zoomScale="80" zoomScaleSheetLayoutView="80" zoomScalePageLayoutView="0" workbookViewId="0" topLeftCell="A1">
      <selection activeCell="S9" sqref="S9"/>
    </sheetView>
  </sheetViews>
  <sheetFormatPr defaultColWidth="9.140625" defaultRowHeight="12.75"/>
  <cols>
    <col min="1" max="1" width="5.28125" style="41" customWidth="1"/>
    <col min="2" max="2" width="10.7109375" style="41" customWidth="1"/>
    <col min="3" max="3" width="5.140625" style="41" customWidth="1"/>
    <col min="4" max="4" width="7.28125" style="41" customWidth="1"/>
    <col min="5" max="5" width="6.8515625" style="41" customWidth="1"/>
    <col min="6" max="6" width="9.00390625" style="41" customWidth="1"/>
    <col min="7" max="7" width="6.421875" style="41" customWidth="1"/>
    <col min="8" max="8" width="7.421875" style="41" customWidth="1"/>
    <col min="9" max="14" width="7.8515625" style="41" customWidth="1"/>
    <col min="15" max="15" width="6.7109375" style="41" customWidth="1"/>
    <col min="16" max="16" width="7.57421875" style="41" customWidth="1"/>
    <col min="17" max="17" width="5.7109375" style="41" customWidth="1"/>
    <col min="18" max="18" width="7.28125" style="41" customWidth="1"/>
    <col min="19" max="19" width="5.421875" style="41" customWidth="1"/>
    <col min="20" max="20" width="7.57421875" style="41" customWidth="1"/>
    <col min="21" max="21" width="5.7109375" style="41" customWidth="1"/>
    <col min="22" max="22" width="7.7109375" style="41" customWidth="1"/>
    <col min="23" max="23" width="6.57421875" style="41" customWidth="1"/>
    <col min="24" max="24" width="7.421875" style="41" customWidth="1"/>
    <col min="25" max="25" width="5.421875" style="41" customWidth="1"/>
    <col min="26" max="26" width="7.8515625" style="41" customWidth="1"/>
    <col min="27" max="27" width="16.28125" style="41" customWidth="1"/>
    <col min="28" max="28" width="5.57421875" style="41" customWidth="1"/>
    <col min="29" max="16384" width="9.140625" style="41" customWidth="1"/>
  </cols>
  <sheetData>
    <row r="1" spans="1:28" ht="49.5" customHeight="1" thickBot="1">
      <c r="A1" s="347" t="s">
        <v>304</v>
      </c>
      <c r="B1" s="347"/>
      <c r="C1" s="258"/>
      <c r="D1" s="258"/>
      <c r="E1" s="258"/>
      <c r="F1" s="258"/>
      <c r="G1" s="258"/>
      <c r="H1" s="258"/>
      <c r="I1" s="258"/>
      <c r="J1" s="258"/>
      <c r="K1" s="258"/>
      <c r="L1" s="258"/>
      <c r="M1" s="258"/>
      <c r="N1" s="258"/>
      <c r="O1" s="258"/>
      <c r="P1" s="258"/>
      <c r="Q1" s="258"/>
      <c r="R1" s="258"/>
      <c r="S1" s="258"/>
      <c r="T1" s="258"/>
      <c r="U1" s="258"/>
      <c r="V1" s="258"/>
      <c r="W1" s="258"/>
      <c r="X1" s="258"/>
      <c r="Y1" s="258"/>
      <c r="Z1" s="258"/>
      <c r="AA1" s="351" t="s">
        <v>505</v>
      </c>
      <c r="AB1" s="351"/>
    </row>
    <row r="2" spans="1:28" ht="36" customHeight="1" thickTop="1">
      <c r="A2" s="266" t="s">
        <v>129</v>
      </c>
      <c r="B2" s="266"/>
      <c r="C2" s="269" t="s">
        <v>184</v>
      </c>
      <c r="D2" s="269"/>
      <c r="E2" s="269" t="s">
        <v>185</v>
      </c>
      <c r="F2" s="269"/>
      <c r="G2" s="269" t="s">
        <v>186</v>
      </c>
      <c r="H2" s="269"/>
      <c r="I2" s="269" t="s">
        <v>187</v>
      </c>
      <c r="J2" s="269"/>
      <c r="K2" s="269" t="s">
        <v>188</v>
      </c>
      <c r="L2" s="269"/>
      <c r="M2" s="269" t="s">
        <v>189</v>
      </c>
      <c r="N2" s="269"/>
      <c r="O2" s="269" t="s">
        <v>190</v>
      </c>
      <c r="P2" s="269"/>
      <c r="Q2" s="269" t="s">
        <v>191</v>
      </c>
      <c r="R2" s="269"/>
      <c r="S2" s="269" t="s">
        <v>192</v>
      </c>
      <c r="T2" s="269"/>
      <c r="U2" s="269" t="s">
        <v>193</v>
      </c>
      <c r="V2" s="269"/>
      <c r="W2" s="269" t="s">
        <v>194</v>
      </c>
      <c r="X2" s="269"/>
      <c r="Y2" s="269" t="s">
        <v>195</v>
      </c>
      <c r="Z2" s="269"/>
      <c r="AA2" s="266" t="s">
        <v>95</v>
      </c>
      <c r="AB2" s="266"/>
    </row>
    <row r="3" spans="1:28" ht="69.75" customHeight="1">
      <c r="A3" s="267"/>
      <c r="B3" s="267"/>
      <c r="C3" s="270" t="s">
        <v>81</v>
      </c>
      <c r="D3" s="270"/>
      <c r="E3" s="270" t="s">
        <v>82</v>
      </c>
      <c r="F3" s="270"/>
      <c r="G3" s="270" t="s">
        <v>83</v>
      </c>
      <c r="H3" s="270"/>
      <c r="I3" s="270" t="s">
        <v>84</v>
      </c>
      <c r="J3" s="270"/>
      <c r="K3" s="270" t="s">
        <v>109</v>
      </c>
      <c r="L3" s="270"/>
      <c r="M3" s="270" t="s">
        <v>108</v>
      </c>
      <c r="N3" s="270"/>
      <c r="O3" s="387" t="s">
        <v>85</v>
      </c>
      <c r="P3" s="387"/>
      <c r="Q3" s="270" t="s">
        <v>86</v>
      </c>
      <c r="R3" s="270"/>
      <c r="S3" s="270" t="s">
        <v>87</v>
      </c>
      <c r="T3" s="270"/>
      <c r="U3" s="270" t="s">
        <v>107</v>
      </c>
      <c r="V3" s="270"/>
      <c r="W3" s="270" t="s">
        <v>88</v>
      </c>
      <c r="X3" s="270"/>
      <c r="Y3" s="270" t="s">
        <v>89</v>
      </c>
      <c r="Z3" s="270"/>
      <c r="AA3" s="267"/>
      <c r="AB3" s="267"/>
    </row>
    <row r="4" spans="1:28" ht="22.5" customHeight="1">
      <c r="A4" s="267"/>
      <c r="B4" s="267"/>
      <c r="C4" s="1" t="s">
        <v>135</v>
      </c>
      <c r="D4" s="1" t="s">
        <v>136</v>
      </c>
      <c r="E4" s="1" t="s">
        <v>135</v>
      </c>
      <c r="F4" s="1" t="s">
        <v>136</v>
      </c>
      <c r="G4" s="1" t="s">
        <v>135</v>
      </c>
      <c r="H4" s="1" t="s">
        <v>136</v>
      </c>
      <c r="I4" s="1" t="s">
        <v>135</v>
      </c>
      <c r="J4" s="1" t="s">
        <v>136</v>
      </c>
      <c r="K4" s="1" t="s">
        <v>135</v>
      </c>
      <c r="L4" s="1" t="s">
        <v>136</v>
      </c>
      <c r="M4" s="1" t="s">
        <v>135</v>
      </c>
      <c r="N4" s="1" t="s">
        <v>136</v>
      </c>
      <c r="O4" s="1" t="s">
        <v>135</v>
      </c>
      <c r="P4" s="1" t="s">
        <v>136</v>
      </c>
      <c r="Q4" s="1" t="s">
        <v>135</v>
      </c>
      <c r="R4" s="1" t="s">
        <v>136</v>
      </c>
      <c r="S4" s="1" t="s">
        <v>135</v>
      </c>
      <c r="T4" s="1" t="s">
        <v>136</v>
      </c>
      <c r="U4" s="1" t="s">
        <v>135</v>
      </c>
      <c r="V4" s="1" t="s">
        <v>136</v>
      </c>
      <c r="W4" s="1" t="s">
        <v>135</v>
      </c>
      <c r="X4" s="1" t="s">
        <v>136</v>
      </c>
      <c r="Y4" s="1" t="s">
        <v>135</v>
      </c>
      <c r="Z4" s="1" t="s">
        <v>136</v>
      </c>
      <c r="AA4" s="267"/>
      <c r="AB4" s="267"/>
    </row>
    <row r="5" spans="1:28" ht="27" customHeight="1" thickBot="1">
      <c r="A5" s="268"/>
      <c r="B5" s="268"/>
      <c r="C5" s="197" t="s">
        <v>240</v>
      </c>
      <c r="D5" s="197" t="s">
        <v>241</v>
      </c>
      <c r="E5" s="197" t="s">
        <v>240</v>
      </c>
      <c r="F5" s="197" t="s">
        <v>241</v>
      </c>
      <c r="G5" s="197" t="s">
        <v>240</v>
      </c>
      <c r="H5" s="197" t="s">
        <v>241</v>
      </c>
      <c r="I5" s="197" t="s">
        <v>240</v>
      </c>
      <c r="J5" s="197" t="s">
        <v>241</v>
      </c>
      <c r="K5" s="197" t="s">
        <v>240</v>
      </c>
      <c r="L5" s="197" t="s">
        <v>241</v>
      </c>
      <c r="M5" s="197" t="s">
        <v>240</v>
      </c>
      <c r="N5" s="197" t="s">
        <v>241</v>
      </c>
      <c r="O5" s="197" t="s">
        <v>240</v>
      </c>
      <c r="P5" s="197" t="s">
        <v>241</v>
      </c>
      <c r="Q5" s="197" t="s">
        <v>240</v>
      </c>
      <c r="R5" s="197" t="s">
        <v>241</v>
      </c>
      <c r="S5" s="197" t="s">
        <v>240</v>
      </c>
      <c r="T5" s="197" t="s">
        <v>241</v>
      </c>
      <c r="U5" s="197" t="s">
        <v>240</v>
      </c>
      <c r="V5" s="197" t="s">
        <v>241</v>
      </c>
      <c r="W5" s="197" t="s">
        <v>240</v>
      </c>
      <c r="X5" s="197" t="s">
        <v>241</v>
      </c>
      <c r="Y5" s="197" t="s">
        <v>240</v>
      </c>
      <c r="Z5" s="197" t="s">
        <v>241</v>
      </c>
      <c r="AA5" s="268"/>
      <c r="AB5" s="268"/>
    </row>
    <row r="6" spans="1:28" ht="27.75" customHeight="1">
      <c r="A6" s="332" t="s">
        <v>258</v>
      </c>
      <c r="B6" s="332"/>
      <c r="C6" s="65">
        <v>4</v>
      </c>
      <c r="D6" s="65">
        <v>2</v>
      </c>
      <c r="E6" s="65">
        <v>5</v>
      </c>
      <c r="F6" s="65">
        <v>3</v>
      </c>
      <c r="G6" s="65">
        <v>0</v>
      </c>
      <c r="H6" s="65">
        <v>0</v>
      </c>
      <c r="I6" s="65">
        <v>3</v>
      </c>
      <c r="J6" s="65">
        <v>8</v>
      </c>
      <c r="K6" s="65">
        <v>0</v>
      </c>
      <c r="L6" s="65">
        <v>1</v>
      </c>
      <c r="M6" s="65">
        <v>0</v>
      </c>
      <c r="N6" s="65">
        <v>1</v>
      </c>
      <c r="O6" s="65">
        <v>4</v>
      </c>
      <c r="P6" s="65">
        <v>3</v>
      </c>
      <c r="Q6" s="65">
        <v>33</v>
      </c>
      <c r="R6" s="65">
        <v>16</v>
      </c>
      <c r="S6" s="65">
        <v>2</v>
      </c>
      <c r="T6" s="65">
        <v>1</v>
      </c>
      <c r="U6" s="65">
        <v>0</v>
      </c>
      <c r="V6" s="65">
        <v>0</v>
      </c>
      <c r="W6" s="65">
        <v>0</v>
      </c>
      <c r="X6" s="65">
        <v>0</v>
      </c>
      <c r="Y6" s="65">
        <v>9</v>
      </c>
      <c r="Z6" s="65">
        <v>3</v>
      </c>
      <c r="AA6" s="291" t="s">
        <v>259</v>
      </c>
      <c r="AB6" s="291"/>
    </row>
    <row r="7" spans="1:28" ht="27.75" customHeight="1">
      <c r="A7" s="8" t="s">
        <v>114</v>
      </c>
      <c r="B7" s="8"/>
      <c r="C7" s="50">
        <v>2</v>
      </c>
      <c r="D7" s="50">
        <v>0</v>
      </c>
      <c r="E7" s="50">
        <v>4</v>
      </c>
      <c r="F7" s="50">
        <v>0</v>
      </c>
      <c r="G7" s="50">
        <v>0</v>
      </c>
      <c r="H7" s="50">
        <v>0</v>
      </c>
      <c r="I7" s="50">
        <v>2</v>
      </c>
      <c r="J7" s="50">
        <v>2</v>
      </c>
      <c r="K7" s="50">
        <v>0</v>
      </c>
      <c r="L7" s="50">
        <v>0</v>
      </c>
      <c r="M7" s="50">
        <v>1</v>
      </c>
      <c r="N7" s="50">
        <v>0</v>
      </c>
      <c r="O7" s="50">
        <v>0</v>
      </c>
      <c r="P7" s="50">
        <v>0</v>
      </c>
      <c r="Q7" s="50">
        <v>1</v>
      </c>
      <c r="R7" s="50">
        <v>1</v>
      </c>
      <c r="S7" s="50">
        <v>0</v>
      </c>
      <c r="T7" s="50">
        <v>0</v>
      </c>
      <c r="U7" s="50">
        <v>0</v>
      </c>
      <c r="V7" s="50">
        <v>0</v>
      </c>
      <c r="W7" s="50">
        <v>0</v>
      </c>
      <c r="X7" s="50">
        <v>0</v>
      </c>
      <c r="Y7" s="50">
        <v>3</v>
      </c>
      <c r="Z7" s="50">
        <v>3</v>
      </c>
      <c r="AA7" s="9"/>
      <c r="AB7" s="10" t="s">
        <v>12</v>
      </c>
    </row>
    <row r="8" spans="1:28" ht="27.75" customHeight="1">
      <c r="A8" s="280" t="s">
        <v>115</v>
      </c>
      <c r="B8" s="280"/>
      <c r="C8" s="50">
        <v>1</v>
      </c>
      <c r="D8" s="50">
        <v>0</v>
      </c>
      <c r="E8" s="50">
        <v>3</v>
      </c>
      <c r="F8" s="50">
        <v>1</v>
      </c>
      <c r="G8" s="50">
        <v>0</v>
      </c>
      <c r="H8" s="50">
        <v>0</v>
      </c>
      <c r="I8" s="50">
        <v>2</v>
      </c>
      <c r="J8" s="50">
        <v>0</v>
      </c>
      <c r="K8" s="50">
        <v>0</v>
      </c>
      <c r="L8" s="50">
        <v>0</v>
      </c>
      <c r="M8" s="50">
        <v>0</v>
      </c>
      <c r="N8" s="50">
        <v>1</v>
      </c>
      <c r="O8" s="50">
        <v>1</v>
      </c>
      <c r="P8" s="50">
        <v>0</v>
      </c>
      <c r="Q8" s="50">
        <v>3</v>
      </c>
      <c r="R8" s="50">
        <v>1</v>
      </c>
      <c r="S8" s="50">
        <v>0</v>
      </c>
      <c r="T8" s="50">
        <v>1</v>
      </c>
      <c r="U8" s="50">
        <v>0</v>
      </c>
      <c r="V8" s="50">
        <v>0</v>
      </c>
      <c r="W8" s="50">
        <v>0</v>
      </c>
      <c r="X8" s="50">
        <v>0</v>
      </c>
      <c r="Y8" s="50">
        <v>0</v>
      </c>
      <c r="Z8" s="50">
        <v>1</v>
      </c>
      <c r="AA8" s="9"/>
      <c r="AB8" s="10" t="s">
        <v>8</v>
      </c>
    </row>
    <row r="9" spans="1:28" ht="27.75" customHeight="1">
      <c r="A9" s="280" t="s">
        <v>116</v>
      </c>
      <c r="B9" s="280"/>
      <c r="C9" s="22">
        <v>1</v>
      </c>
      <c r="D9" s="50">
        <v>4</v>
      </c>
      <c r="E9" s="50">
        <v>2</v>
      </c>
      <c r="F9" s="50">
        <v>8</v>
      </c>
      <c r="G9" s="50">
        <v>0</v>
      </c>
      <c r="H9" s="50">
        <v>0</v>
      </c>
      <c r="I9" s="50">
        <v>0</v>
      </c>
      <c r="J9" s="50">
        <v>3</v>
      </c>
      <c r="K9" s="50">
        <v>3</v>
      </c>
      <c r="L9" s="50">
        <v>2</v>
      </c>
      <c r="M9" s="50">
        <v>1</v>
      </c>
      <c r="N9" s="50">
        <v>2</v>
      </c>
      <c r="O9" s="50">
        <v>1</v>
      </c>
      <c r="P9" s="50">
        <v>2</v>
      </c>
      <c r="Q9" s="50">
        <v>3</v>
      </c>
      <c r="R9" s="50">
        <v>0</v>
      </c>
      <c r="S9" s="50">
        <v>1</v>
      </c>
      <c r="T9" s="50">
        <v>1</v>
      </c>
      <c r="U9" s="50">
        <v>0</v>
      </c>
      <c r="V9" s="50">
        <v>0</v>
      </c>
      <c r="W9" s="50">
        <v>1</v>
      </c>
      <c r="X9" s="50">
        <v>2</v>
      </c>
      <c r="Y9" s="50">
        <v>3</v>
      </c>
      <c r="Z9" s="50">
        <v>1</v>
      </c>
      <c r="AA9" s="9"/>
      <c r="AB9" s="10" t="s">
        <v>11</v>
      </c>
    </row>
    <row r="10" spans="1:28" ht="27.75" customHeight="1">
      <c r="A10" s="283" t="s">
        <v>117</v>
      </c>
      <c r="B10" s="57" t="s">
        <v>264</v>
      </c>
      <c r="C10" s="50">
        <v>0</v>
      </c>
      <c r="D10" s="50">
        <v>0</v>
      </c>
      <c r="E10" s="50">
        <v>5</v>
      </c>
      <c r="F10" s="50">
        <v>3</v>
      </c>
      <c r="G10" s="50">
        <v>0</v>
      </c>
      <c r="H10" s="50">
        <v>0</v>
      </c>
      <c r="I10" s="50">
        <v>0</v>
      </c>
      <c r="J10" s="50">
        <v>0</v>
      </c>
      <c r="K10" s="50">
        <v>0</v>
      </c>
      <c r="L10" s="50">
        <v>2</v>
      </c>
      <c r="M10" s="50">
        <v>0</v>
      </c>
      <c r="N10" s="50">
        <v>0</v>
      </c>
      <c r="O10" s="50">
        <v>0</v>
      </c>
      <c r="P10" s="50">
        <v>0</v>
      </c>
      <c r="Q10" s="50">
        <v>7</v>
      </c>
      <c r="R10" s="50">
        <v>2</v>
      </c>
      <c r="S10" s="50">
        <v>2</v>
      </c>
      <c r="T10" s="50">
        <v>2</v>
      </c>
      <c r="U10" s="50">
        <v>0</v>
      </c>
      <c r="V10" s="50">
        <v>0</v>
      </c>
      <c r="W10" s="50">
        <v>7</v>
      </c>
      <c r="X10" s="50">
        <v>0</v>
      </c>
      <c r="Y10" s="50">
        <v>13</v>
      </c>
      <c r="Z10" s="50">
        <v>4</v>
      </c>
      <c r="AA10" s="73" t="s">
        <v>275</v>
      </c>
      <c r="AB10" s="315" t="s">
        <v>4</v>
      </c>
    </row>
    <row r="11" spans="1:28" ht="27.75" customHeight="1">
      <c r="A11" s="284"/>
      <c r="B11" s="57" t="s">
        <v>119</v>
      </c>
      <c r="C11" s="50">
        <v>1</v>
      </c>
      <c r="D11" s="50">
        <v>2</v>
      </c>
      <c r="E11" s="50">
        <v>5</v>
      </c>
      <c r="F11" s="50">
        <v>21</v>
      </c>
      <c r="G11" s="50">
        <v>0</v>
      </c>
      <c r="H11" s="50">
        <v>0</v>
      </c>
      <c r="I11" s="50">
        <v>1</v>
      </c>
      <c r="J11" s="50">
        <v>21</v>
      </c>
      <c r="K11" s="50">
        <v>0</v>
      </c>
      <c r="L11" s="50">
        <v>1</v>
      </c>
      <c r="M11" s="50">
        <v>0</v>
      </c>
      <c r="N11" s="50">
        <v>4</v>
      </c>
      <c r="O11" s="50">
        <v>2</v>
      </c>
      <c r="P11" s="50">
        <v>3</v>
      </c>
      <c r="Q11" s="50">
        <v>19</v>
      </c>
      <c r="R11" s="50">
        <v>11</v>
      </c>
      <c r="S11" s="50">
        <v>8</v>
      </c>
      <c r="T11" s="50">
        <v>6</v>
      </c>
      <c r="U11" s="50">
        <v>0</v>
      </c>
      <c r="V11" s="50">
        <v>0</v>
      </c>
      <c r="W11" s="50">
        <v>5</v>
      </c>
      <c r="X11" s="50">
        <v>7</v>
      </c>
      <c r="Y11" s="50">
        <v>23</v>
      </c>
      <c r="Z11" s="50">
        <v>15</v>
      </c>
      <c r="AA11" s="73" t="s">
        <v>269</v>
      </c>
      <c r="AB11" s="316"/>
    </row>
    <row r="12" spans="1:28" ht="27.75" customHeight="1">
      <c r="A12" s="285"/>
      <c r="B12" s="57" t="s">
        <v>120</v>
      </c>
      <c r="C12" s="50">
        <v>1</v>
      </c>
      <c r="D12" s="50">
        <v>0</v>
      </c>
      <c r="E12" s="50">
        <v>0</v>
      </c>
      <c r="F12" s="50">
        <v>6</v>
      </c>
      <c r="G12" s="50">
        <v>0</v>
      </c>
      <c r="H12" s="50">
        <v>0</v>
      </c>
      <c r="I12" s="50">
        <v>0</v>
      </c>
      <c r="J12" s="50">
        <v>1</v>
      </c>
      <c r="K12" s="50">
        <v>0</v>
      </c>
      <c r="L12" s="50">
        <v>4</v>
      </c>
      <c r="M12" s="50">
        <v>0</v>
      </c>
      <c r="N12" s="50">
        <v>0</v>
      </c>
      <c r="O12" s="50">
        <v>1</v>
      </c>
      <c r="P12" s="50">
        <v>0</v>
      </c>
      <c r="Q12" s="50">
        <v>4</v>
      </c>
      <c r="R12" s="50">
        <v>1</v>
      </c>
      <c r="S12" s="50">
        <v>0</v>
      </c>
      <c r="T12" s="50">
        <v>0</v>
      </c>
      <c r="U12" s="50">
        <v>0</v>
      </c>
      <c r="V12" s="50">
        <v>0</v>
      </c>
      <c r="W12" s="50">
        <v>0</v>
      </c>
      <c r="X12" s="50">
        <v>0</v>
      </c>
      <c r="Y12" s="50">
        <v>2</v>
      </c>
      <c r="Z12" s="50">
        <v>1</v>
      </c>
      <c r="AA12" s="73" t="s">
        <v>270</v>
      </c>
      <c r="AB12" s="316"/>
    </row>
    <row r="13" spans="1:31" ht="27.75" customHeight="1">
      <c r="A13" s="280" t="s">
        <v>237</v>
      </c>
      <c r="B13" s="280"/>
      <c r="C13" s="50">
        <v>2</v>
      </c>
      <c r="D13" s="50">
        <v>0</v>
      </c>
      <c r="E13" s="50">
        <v>2</v>
      </c>
      <c r="F13" s="50">
        <v>1</v>
      </c>
      <c r="G13" s="50">
        <v>0</v>
      </c>
      <c r="H13" s="50">
        <v>0</v>
      </c>
      <c r="I13" s="50">
        <v>4</v>
      </c>
      <c r="J13" s="50">
        <v>1</v>
      </c>
      <c r="K13" s="50">
        <v>0</v>
      </c>
      <c r="L13" s="50">
        <v>0</v>
      </c>
      <c r="M13" s="50">
        <v>1</v>
      </c>
      <c r="N13" s="50">
        <v>1</v>
      </c>
      <c r="O13" s="50">
        <v>1</v>
      </c>
      <c r="P13" s="50">
        <v>0</v>
      </c>
      <c r="Q13" s="50">
        <v>8</v>
      </c>
      <c r="R13" s="50">
        <v>0</v>
      </c>
      <c r="S13" s="50">
        <v>1</v>
      </c>
      <c r="T13" s="50">
        <v>0</v>
      </c>
      <c r="U13" s="50">
        <v>0</v>
      </c>
      <c r="V13" s="50">
        <v>0</v>
      </c>
      <c r="W13" s="50">
        <v>0</v>
      </c>
      <c r="X13" s="50">
        <v>0</v>
      </c>
      <c r="Y13" s="50">
        <v>1</v>
      </c>
      <c r="Z13" s="50">
        <v>0</v>
      </c>
      <c r="AA13" s="22"/>
      <c r="AB13" s="27" t="s">
        <v>276</v>
      </c>
      <c r="AE13" s="315"/>
    </row>
    <row r="14" spans="1:31" ht="27.75" customHeight="1">
      <c r="A14" s="280" t="s">
        <v>256</v>
      </c>
      <c r="B14" s="280"/>
      <c r="C14" s="50">
        <v>2</v>
      </c>
      <c r="D14" s="50">
        <v>1</v>
      </c>
      <c r="E14" s="50">
        <v>5</v>
      </c>
      <c r="F14" s="50">
        <v>5</v>
      </c>
      <c r="G14" s="50">
        <v>0</v>
      </c>
      <c r="H14" s="50">
        <v>0</v>
      </c>
      <c r="I14" s="50">
        <v>3</v>
      </c>
      <c r="J14" s="50">
        <v>3</v>
      </c>
      <c r="K14" s="50">
        <v>0</v>
      </c>
      <c r="L14" s="50">
        <v>0</v>
      </c>
      <c r="M14" s="50">
        <v>0</v>
      </c>
      <c r="N14" s="50">
        <v>0</v>
      </c>
      <c r="O14" s="50">
        <v>1</v>
      </c>
      <c r="P14" s="50">
        <v>2</v>
      </c>
      <c r="Q14" s="50">
        <v>10</v>
      </c>
      <c r="R14" s="50">
        <v>0</v>
      </c>
      <c r="S14" s="50">
        <v>1</v>
      </c>
      <c r="T14" s="50">
        <v>0</v>
      </c>
      <c r="U14" s="50">
        <v>0</v>
      </c>
      <c r="V14" s="50">
        <v>0</v>
      </c>
      <c r="W14" s="50">
        <v>0</v>
      </c>
      <c r="X14" s="50">
        <v>0</v>
      </c>
      <c r="Y14" s="50">
        <v>8</v>
      </c>
      <c r="Z14" s="50">
        <v>0</v>
      </c>
      <c r="AA14" s="9"/>
      <c r="AB14" s="10" t="s">
        <v>5</v>
      </c>
      <c r="AE14" s="316"/>
    </row>
    <row r="15" spans="1:31" ht="27.75" customHeight="1">
      <c r="A15" s="8" t="s">
        <v>376</v>
      </c>
      <c r="B15" s="8"/>
      <c r="C15" s="50">
        <v>1</v>
      </c>
      <c r="D15" s="50">
        <v>3</v>
      </c>
      <c r="E15" s="50">
        <v>12</v>
      </c>
      <c r="F15" s="50">
        <v>3</v>
      </c>
      <c r="G15" s="50">
        <v>0</v>
      </c>
      <c r="H15" s="50">
        <v>1</v>
      </c>
      <c r="I15" s="50">
        <v>5</v>
      </c>
      <c r="J15" s="50">
        <v>1</v>
      </c>
      <c r="K15" s="50">
        <v>0</v>
      </c>
      <c r="L15" s="50">
        <v>1</v>
      </c>
      <c r="M15" s="50">
        <v>0</v>
      </c>
      <c r="N15" s="50">
        <v>1</v>
      </c>
      <c r="O15" s="50">
        <v>2</v>
      </c>
      <c r="P15" s="50">
        <v>0</v>
      </c>
      <c r="Q15" s="50">
        <v>10</v>
      </c>
      <c r="R15" s="50">
        <v>3</v>
      </c>
      <c r="S15" s="50">
        <v>2</v>
      </c>
      <c r="T15" s="50">
        <v>3</v>
      </c>
      <c r="U15" s="50">
        <v>1</v>
      </c>
      <c r="V15" s="50">
        <v>0</v>
      </c>
      <c r="W15" s="50">
        <v>3</v>
      </c>
      <c r="X15" s="50">
        <v>2</v>
      </c>
      <c r="Y15" s="50">
        <v>4</v>
      </c>
      <c r="Z15" s="50">
        <v>2</v>
      </c>
      <c r="AA15" s="9"/>
      <c r="AB15" s="10" t="s">
        <v>6</v>
      </c>
      <c r="AE15" s="316"/>
    </row>
    <row r="16" spans="1:28" ht="27.75" customHeight="1">
      <c r="A16" s="280" t="s">
        <v>121</v>
      </c>
      <c r="B16" s="280"/>
      <c r="C16" s="50">
        <v>1</v>
      </c>
      <c r="D16" s="50">
        <v>1</v>
      </c>
      <c r="E16" s="50">
        <v>0</v>
      </c>
      <c r="F16" s="50">
        <v>1</v>
      </c>
      <c r="G16" s="50">
        <v>0</v>
      </c>
      <c r="H16" s="50">
        <v>1</v>
      </c>
      <c r="I16" s="50">
        <v>0</v>
      </c>
      <c r="J16" s="50">
        <v>0</v>
      </c>
      <c r="K16" s="50">
        <v>0</v>
      </c>
      <c r="L16" s="50">
        <v>0</v>
      </c>
      <c r="M16" s="50">
        <v>4</v>
      </c>
      <c r="N16" s="50">
        <v>2</v>
      </c>
      <c r="O16" s="50">
        <v>0</v>
      </c>
      <c r="P16" s="50">
        <v>1</v>
      </c>
      <c r="Q16" s="50">
        <v>1</v>
      </c>
      <c r="R16" s="50">
        <v>0</v>
      </c>
      <c r="S16" s="50">
        <v>1</v>
      </c>
      <c r="T16" s="50">
        <v>0</v>
      </c>
      <c r="U16" s="50">
        <v>0</v>
      </c>
      <c r="V16" s="50">
        <v>0</v>
      </c>
      <c r="W16" s="50">
        <v>0</v>
      </c>
      <c r="X16" s="50">
        <v>0</v>
      </c>
      <c r="Y16" s="50">
        <v>1</v>
      </c>
      <c r="Z16" s="50">
        <v>0</v>
      </c>
      <c r="AA16" s="9"/>
      <c r="AB16" s="10" t="s">
        <v>13</v>
      </c>
    </row>
    <row r="17" spans="1:28" ht="27.75" customHeight="1">
      <c r="A17" s="280" t="s">
        <v>122</v>
      </c>
      <c r="B17" s="280"/>
      <c r="C17" s="50">
        <v>1</v>
      </c>
      <c r="D17" s="50">
        <v>0</v>
      </c>
      <c r="E17" s="50">
        <v>0</v>
      </c>
      <c r="F17" s="50">
        <v>0</v>
      </c>
      <c r="G17" s="50">
        <v>0</v>
      </c>
      <c r="H17" s="50">
        <v>0</v>
      </c>
      <c r="I17" s="50">
        <v>1</v>
      </c>
      <c r="J17" s="50">
        <v>0</v>
      </c>
      <c r="K17" s="50">
        <v>0</v>
      </c>
      <c r="L17" s="50">
        <v>0</v>
      </c>
      <c r="M17" s="50">
        <v>0</v>
      </c>
      <c r="N17" s="50">
        <v>0</v>
      </c>
      <c r="O17" s="50">
        <v>0</v>
      </c>
      <c r="P17" s="50">
        <v>0</v>
      </c>
      <c r="Q17" s="50">
        <v>8</v>
      </c>
      <c r="R17" s="50">
        <v>1</v>
      </c>
      <c r="S17" s="50">
        <v>3</v>
      </c>
      <c r="T17" s="50">
        <v>0</v>
      </c>
      <c r="U17" s="50">
        <v>0</v>
      </c>
      <c r="V17" s="50">
        <v>0</v>
      </c>
      <c r="W17" s="50">
        <v>0</v>
      </c>
      <c r="X17" s="50">
        <v>0</v>
      </c>
      <c r="Y17" s="50">
        <v>3</v>
      </c>
      <c r="Z17" s="50">
        <v>0</v>
      </c>
      <c r="AA17" s="9"/>
      <c r="AB17" s="10" t="s">
        <v>14</v>
      </c>
    </row>
    <row r="18" spans="1:28" ht="27.75" customHeight="1" thickBot="1">
      <c r="A18" s="281" t="s">
        <v>123</v>
      </c>
      <c r="B18" s="281"/>
      <c r="C18" s="58">
        <v>2</v>
      </c>
      <c r="D18" s="58">
        <v>2</v>
      </c>
      <c r="E18" s="58">
        <v>2</v>
      </c>
      <c r="F18" s="58">
        <v>0</v>
      </c>
      <c r="G18" s="58">
        <v>0</v>
      </c>
      <c r="H18" s="58">
        <v>0</v>
      </c>
      <c r="I18" s="58">
        <v>3</v>
      </c>
      <c r="J18" s="58">
        <v>5</v>
      </c>
      <c r="K18" s="58">
        <v>0</v>
      </c>
      <c r="L18" s="58">
        <v>0</v>
      </c>
      <c r="M18" s="58">
        <v>0</v>
      </c>
      <c r="N18" s="58">
        <v>2</v>
      </c>
      <c r="O18" s="58">
        <v>0</v>
      </c>
      <c r="P18" s="58">
        <v>3</v>
      </c>
      <c r="Q18" s="58">
        <v>11</v>
      </c>
      <c r="R18" s="58">
        <v>17</v>
      </c>
      <c r="S18" s="58">
        <v>8</v>
      </c>
      <c r="T18" s="58">
        <v>6</v>
      </c>
      <c r="U18" s="58">
        <v>1</v>
      </c>
      <c r="V18" s="58">
        <v>0</v>
      </c>
      <c r="W18" s="58">
        <v>2</v>
      </c>
      <c r="X18" s="58">
        <v>5</v>
      </c>
      <c r="Y18" s="58">
        <v>8</v>
      </c>
      <c r="Z18" s="58">
        <v>2</v>
      </c>
      <c r="AA18" s="13"/>
      <c r="AB18" s="16" t="s">
        <v>7</v>
      </c>
    </row>
    <row r="19" spans="1:28" ht="27.75" customHeight="1" thickBot="1">
      <c r="A19" s="282" t="s">
        <v>124</v>
      </c>
      <c r="B19" s="282"/>
      <c r="C19" s="62">
        <f aca="true" t="shared" si="0" ref="C19:Z19">SUM(C6:C18)</f>
        <v>19</v>
      </c>
      <c r="D19" s="62">
        <f t="shared" si="0"/>
        <v>15</v>
      </c>
      <c r="E19" s="62">
        <f t="shared" si="0"/>
        <v>45</v>
      </c>
      <c r="F19" s="62">
        <f t="shared" si="0"/>
        <v>52</v>
      </c>
      <c r="G19" s="62">
        <f t="shared" si="0"/>
        <v>0</v>
      </c>
      <c r="H19" s="62">
        <f t="shared" si="0"/>
        <v>2</v>
      </c>
      <c r="I19" s="62">
        <f t="shared" si="0"/>
        <v>24</v>
      </c>
      <c r="J19" s="62">
        <f t="shared" si="0"/>
        <v>45</v>
      </c>
      <c r="K19" s="62">
        <f t="shared" si="0"/>
        <v>3</v>
      </c>
      <c r="L19" s="62">
        <f t="shared" si="0"/>
        <v>11</v>
      </c>
      <c r="M19" s="62">
        <f t="shared" si="0"/>
        <v>7</v>
      </c>
      <c r="N19" s="62">
        <f t="shared" si="0"/>
        <v>14</v>
      </c>
      <c r="O19" s="62">
        <f t="shared" si="0"/>
        <v>13</v>
      </c>
      <c r="P19" s="62">
        <f t="shared" si="0"/>
        <v>14</v>
      </c>
      <c r="Q19" s="62">
        <f t="shared" si="0"/>
        <v>118</v>
      </c>
      <c r="R19" s="62">
        <f t="shared" si="0"/>
        <v>53</v>
      </c>
      <c r="S19" s="62">
        <f t="shared" si="0"/>
        <v>29</v>
      </c>
      <c r="T19" s="62">
        <f t="shared" si="0"/>
        <v>20</v>
      </c>
      <c r="U19" s="62">
        <f t="shared" si="0"/>
        <v>2</v>
      </c>
      <c r="V19" s="62">
        <f t="shared" si="0"/>
        <v>0</v>
      </c>
      <c r="W19" s="62">
        <f t="shared" si="0"/>
        <v>18</v>
      </c>
      <c r="X19" s="62">
        <f t="shared" si="0"/>
        <v>16</v>
      </c>
      <c r="Y19" s="62">
        <f t="shared" si="0"/>
        <v>78</v>
      </c>
      <c r="Z19" s="62">
        <f t="shared" si="0"/>
        <v>32</v>
      </c>
      <c r="AA19" s="293" t="s">
        <v>238</v>
      </c>
      <c r="AB19" s="293"/>
    </row>
    <row r="20" ht="27.75" customHeight="1" thickTop="1"/>
  </sheetData>
  <sheetProtection/>
  <mergeCells count="42">
    <mergeCell ref="AE13:AE15"/>
    <mergeCell ref="A1:B1"/>
    <mergeCell ref="Y2:Z2"/>
    <mergeCell ref="O3:P3"/>
    <mergeCell ref="U3:V3"/>
    <mergeCell ref="Y3:Z3"/>
    <mergeCell ref="I3:J3"/>
    <mergeCell ref="A2:B5"/>
    <mergeCell ref="G3:H3"/>
    <mergeCell ref="E2:F2"/>
    <mergeCell ref="A10:A12"/>
    <mergeCell ref="U2:V2"/>
    <mergeCell ref="I2:J2"/>
    <mergeCell ref="O2:P2"/>
    <mergeCell ref="C2:D2"/>
    <mergeCell ref="W3:X3"/>
    <mergeCell ref="K2:L2"/>
    <mergeCell ref="A8:B8"/>
    <mergeCell ref="A9:B9"/>
    <mergeCell ref="AA2:AB5"/>
    <mergeCell ref="C3:D3"/>
    <mergeCell ref="E3:F3"/>
    <mergeCell ref="W2:X2"/>
    <mergeCell ref="S3:T3"/>
    <mergeCell ref="M3:N3"/>
    <mergeCell ref="AA1:AB1"/>
    <mergeCell ref="A6:B6"/>
    <mergeCell ref="AB10:AB12"/>
    <mergeCell ref="Q2:R2"/>
    <mergeCell ref="G2:H2"/>
    <mergeCell ref="Q3:R3"/>
    <mergeCell ref="S2:T2"/>
    <mergeCell ref="K3:L3"/>
    <mergeCell ref="M2:N2"/>
    <mergeCell ref="AA6:AB6"/>
    <mergeCell ref="AA19:AB19"/>
    <mergeCell ref="A13:B13"/>
    <mergeCell ref="A14:B14"/>
    <mergeCell ref="A16:B16"/>
    <mergeCell ref="A17:B17"/>
    <mergeCell ref="A18:B18"/>
    <mergeCell ref="A19:B19"/>
  </mergeCells>
  <printOptions horizontalCentered="1"/>
  <pageMargins left="0.3937007874015748" right="0.3937007874015748" top="0.984251968503937" bottom="0.5118110236220472" header="0.984251968503937" footer="0.2362204724409449"/>
  <pageSetup firstPageNumber="9" useFirstPageNumber="1" horizontalDpi="600" verticalDpi="600" orientation="landscape" paperSize="9" scale="65" r:id="rId1"/>
</worksheet>
</file>

<file path=xl/worksheets/sheet27.xml><?xml version="1.0" encoding="utf-8"?>
<worksheet xmlns="http://schemas.openxmlformats.org/spreadsheetml/2006/main" xmlns:r="http://schemas.openxmlformats.org/officeDocument/2006/relationships">
  <sheetPr>
    <tabColor theme="9" tint="-0.24997000396251678"/>
  </sheetPr>
  <dimension ref="A1:AK19"/>
  <sheetViews>
    <sheetView rightToLeft="1" view="pageBreakPreview" zoomScale="90" zoomScaleSheetLayoutView="90" zoomScalePageLayoutView="0" workbookViewId="0" topLeftCell="A1">
      <selection activeCell="M1" sqref="M1"/>
    </sheetView>
  </sheetViews>
  <sheetFormatPr defaultColWidth="9.140625" defaultRowHeight="12.75"/>
  <cols>
    <col min="1" max="1" width="3.8515625" style="41" customWidth="1"/>
    <col min="2" max="2" width="9.00390625" style="41" customWidth="1"/>
    <col min="3" max="3" width="6.57421875" style="41" customWidth="1"/>
    <col min="4" max="4" width="9.140625" style="41" customWidth="1"/>
    <col min="5" max="5" width="7.8515625" style="41" customWidth="1"/>
    <col min="6" max="6" width="8.7109375" style="41" customWidth="1"/>
    <col min="7" max="7" width="7.00390625" style="41" customWidth="1"/>
    <col min="8" max="8" width="8.7109375" style="41" customWidth="1"/>
    <col min="9" max="9" width="8.140625" style="41" customWidth="1"/>
    <col min="10" max="10" width="8.421875" style="41" customWidth="1"/>
    <col min="11" max="11" width="9.7109375" style="41" customWidth="1"/>
    <col min="12" max="12" width="8.28125" style="41" customWidth="1"/>
    <col min="13" max="13" width="7.57421875" style="41" customWidth="1"/>
    <col min="14" max="14" width="8.421875" style="41" customWidth="1"/>
    <col min="15" max="15" width="7.00390625" style="41" customWidth="1"/>
    <col min="16" max="16" width="9.421875" style="41" customWidth="1"/>
    <col min="17" max="17" width="10.28125" style="41" customWidth="1"/>
    <col min="18" max="18" width="8.421875" style="41" customWidth="1"/>
    <col min="19" max="19" width="9.00390625" style="41" customWidth="1"/>
    <col min="20" max="20" width="8.421875" style="41" customWidth="1"/>
    <col min="21" max="21" width="6.57421875" style="41" customWidth="1"/>
    <col min="22" max="23" width="8.28125" style="41" customWidth="1"/>
    <col min="24" max="24" width="16.28125" style="41" customWidth="1"/>
    <col min="25" max="25" width="3.8515625" style="41" customWidth="1"/>
    <col min="26" max="16384" width="9.140625" style="41" customWidth="1"/>
  </cols>
  <sheetData>
    <row r="1" spans="1:25" ht="30" customHeight="1" thickBot="1">
      <c r="A1" s="34" t="s">
        <v>304</v>
      </c>
      <c r="B1" s="34"/>
      <c r="C1" s="34"/>
      <c r="D1" s="34"/>
      <c r="E1" s="34"/>
      <c r="F1" s="34"/>
      <c r="G1" s="34"/>
      <c r="H1" s="34"/>
      <c r="X1" s="23" t="s">
        <v>505</v>
      </c>
      <c r="Y1" s="23"/>
    </row>
    <row r="2" spans="1:25" ht="22.5" customHeight="1" thickTop="1">
      <c r="A2" s="388" t="s">
        <v>129</v>
      </c>
      <c r="B2" s="388"/>
      <c r="C2" s="266" t="s">
        <v>181</v>
      </c>
      <c r="D2" s="266"/>
      <c r="E2" s="266" t="s">
        <v>182</v>
      </c>
      <c r="F2" s="266"/>
      <c r="G2" s="388" t="s">
        <v>383</v>
      </c>
      <c r="H2" s="388"/>
      <c r="I2" s="388" t="s">
        <v>196</v>
      </c>
      <c r="J2" s="388"/>
      <c r="K2" s="388" t="s">
        <v>197</v>
      </c>
      <c r="L2" s="388"/>
      <c r="M2" s="388" t="s">
        <v>198</v>
      </c>
      <c r="N2" s="388"/>
      <c r="O2" s="388" t="s">
        <v>199</v>
      </c>
      <c r="P2" s="388"/>
      <c r="Q2" s="388" t="s">
        <v>200</v>
      </c>
      <c r="R2" s="388"/>
      <c r="S2" s="388" t="s">
        <v>168</v>
      </c>
      <c r="T2" s="388"/>
      <c r="U2" s="388" t="s">
        <v>124</v>
      </c>
      <c r="V2" s="388"/>
      <c r="W2" s="388"/>
      <c r="X2" s="388" t="s">
        <v>95</v>
      </c>
      <c r="Y2" s="388"/>
    </row>
    <row r="3" spans="1:25" ht="42" customHeight="1">
      <c r="A3" s="389"/>
      <c r="B3" s="389"/>
      <c r="C3" s="383" t="s">
        <v>257</v>
      </c>
      <c r="D3" s="383"/>
      <c r="E3" s="391" t="s">
        <v>266</v>
      </c>
      <c r="F3" s="391"/>
      <c r="G3" s="389" t="s">
        <v>384</v>
      </c>
      <c r="H3" s="389"/>
      <c r="I3" s="389" t="s">
        <v>90</v>
      </c>
      <c r="J3" s="389"/>
      <c r="K3" s="389" t="s">
        <v>91</v>
      </c>
      <c r="L3" s="389"/>
      <c r="M3" s="389" t="s">
        <v>92</v>
      </c>
      <c r="N3" s="389"/>
      <c r="O3" s="389" t="s">
        <v>93</v>
      </c>
      <c r="P3" s="389"/>
      <c r="Q3" s="392" t="s">
        <v>94</v>
      </c>
      <c r="R3" s="392"/>
      <c r="S3" s="389" t="s">
        <v>66</v>
      </c>
      <c r="T3" s="389"/>
      <c r="U3" s="389" t="s">
        <v>238</v>
      </c>
      <c r="V3" s="389"/>
      <c r="W3" s="389"/>
      <c r="X3" s="389"/>
      <c r="Y3" s="389"/>
    </row>
    <row r="4" spans="1:25" ht="24.75" customHeight="1">
      <c r="A4" s="389"/>
      <c r="B4" s="389"/>
      <c r="C4" s="1" t="s">
        <v>135</v>
      </c>
      <c r="D4" s="1" t="s">
        <v>136</v>
      </c>
      <c r="E4" s="212" t="s">
        <v>135</v>
      </c>
      <c r="F4" s="212" t="s">
        <v>136</v>
      </c>
      <c r="G4" s="1" t="s">
        <v>135</v>
      </c>
      <c r="H4" s="1" t="s">
        <v>136</v>
      </c>
      <c r="I4" s="1" t="s">
        <v>135</v>
      </c>
      <c r="J4" s="1" t="s">
        <v>136</v>
      </c>
      <c r="K4" s="1" t="s">
        <v>135</v>
      </c>
      <c r="L4" s="1" t="s">
        <v>136</v>
      </c>
      <c r="M4" s="1" t="s">
        <v>135</v>
      </c>
      <c r="N4" s="1" t="s">
        <v>136</v>
      </c>
      <c r="O4" s="1" t="s">
        <v>135</v>
      </c>
      <c r="P4" s="1" t="s">
        <v>136</v>
      </c>
      <c r="Q4" s="1" t="s">
        <v>135</v>
      </c>
      <c r="R4" s="1" t="s">
        <v>136</v>
      </c>
      <c r="S4" s="1" t="s">
        <v>135</v>
      </c>
      <c r="T4" s="1" t="s">
        <v>136</v>
      </c>
      <c r="U4" s="1" t="s">
        <v>135</v>
      </c>
      <c r="V4" s="1" t="s">
        <v>136</v>
      </c>
      <c r="W4" s="154" t="s">
        <v>138</v>
      </c>
      <c r="X4" s="389"/>
      <c r="Y4" s="389"/>
    </row>
    <row r="5" spans="1:25" ht="27" customHeight="1" thickBot="1">
      <c r="A5" s="390"/>
      <c r="B5" s="390"/>
      <c r="C5" s="38" t="s">
        <v>240</v>
      </c>
      <c r="D5" s="38" t="s">
        <v>241</v>
      </c>
      <c r="E5" s="197" t="s">
        <v>240</v>
      </c>
      <c r="F5" s="197" t="s">
        <v>241</v>
      </c>
      <c r="G5" s="220" t="s">
        <v>240</v>
      </c>
      <c r="H5" s="220" t="s">
        <v>241</v>
      </c>
      <c r="I5" s="38" t="s">
        <v>240</v>
      </c>
      <c r="J5" s="38" t="s">
        <v>241</v>
      </c>
      <c r="K5" s="38" t="s">
        <v>240</v>
      </c>
      <c r="L5" s="38" t="s">
        <v>241</v>
      </c>
      <c r="M5" s="38" t="s">
        <v>240</v>
      </c>
      <c r="N5" s="38" t="s">
        <v>241</v>
      </c>
      <c r="O5" s="38" t="s">
        <v>240</v>
      </c>
      <c r="P5" s="38" t="s">
        <v>241</v>
      </c>
      <c r="Q5" s="38" t="s">
        <v>240</v>
      </c>
      <c r="R5" s="38" t="s">
        <v>241</v>
      </c>
      <c r="S5" s="38" t="s">
        <v>240</v>
      </c>
      <c r="T5" s="38" t="s">
        <v>241</v>
      </c>
      <c r="U5" s="38" t="s">
        <v>240</v>
      </c>
      <c r="V5" s="38" t="s">
        <v>241</v>
      </c>
      <c r="W5" s="38" t="s">
        <v>238</v>
      </c>
      <c r="X5" s="390"/>
      <c r="Y5" s="390"/>
    </row>
    <row r="6" spans="1:26" ht="28.5" customHeight="1">
      <c r="A6" s="332" t="s">
        <v>258</v>
      </c>
      <c r="B6" s="332"/>
      <c r="C6" s="218">
        <v>0</v>
      </c>
      <c r="D6" s="218">
        <v>0</v>
      </c>
      <c r="E6" s="59">
        <v>0</v>
      </c>
      <c r="F6" s="59">
        <v>0</v>
      </c>
      <c r="G6" s="59">
        <v>0</v>
      </c>
      <c r="H6" s="59">
        <v>0</v>
      </c>
      <c r="I6" s="59">
        <v>1</v>
      </c>
      <c r="J6" s="59">
        <v>0</v>
      </c>
      <c r="K6" s="59">
        <v>1</v>
      </c>
      <c r="L6" s="59">
        <v>0</v>
      </c>
      <c r="M6" s="59">
        <v>0</v>
      </c>
      <c r="N6" s="59">
        <v>0</v>
      </c>
      <c r="O6" s="59">
        <v>0</v>
      </c>
      <c r="P6" s="59">
        <v>0</v>
      </c>
      <c r="Q6" s="59">
        <v>1</v>
      </c>
      <c r="R6" s="59">
        <v>1</v>
      </c>
      <c r="S6" s="59">
        <v>3</v>
      </c>
      <c r="T6" s="59">
        <v>3</v>
      </c>
      <c r="U6" s="71">
        <v>82</v>
      </c>
      <c r="V6" s="71">
        <v>63</v>
      </c>
      <c r="W6" s="71">
        <f>V6+U6</f>
        <v>145</v>
      </c>
      <c r="X6" s="336" t="s">
        <v>259</v>
      </c>
      <c r="Y6" s="336"/>
      <c r="Z6" s="15"/>
    </row>
    <row r="7" spans="1:25" ht="28.5" customHeight="1">
      <c r="A7" s="280" t="s">
        <v>114</v>
      </c>
      <c r="B7" s="280"/>
      <c r="C7" s="50">
        <v>0</v>
      </c>
      <c r="D7" s="50">
        <v>0</v>
      </c>
      <c r="E7" s="50">
        <v>0</v>
      </c>
      <c r="F7" s="50">
        <v>0</v>
      </c>
      <c r="G7" s="50">
        <v>0</v>
      </c>
      <c r="H7" s="50">
        <v>0</v>
      </c>
      <c r="I7" s="50">
        <v>0</v>
      </c>
      <c r="J7" s="50">
        <v>0</v>
      </c>
      <c r="K7" s="50">
        <v>0</v>
      </c>
      <c r="L7" s="50">
        <v>1</v>
      </c>
      <c r="M7" s="50">
        <v>0</v>
      </c>
      <c r="N7" s="50">
        <v>1</v>
      </c>
      <c r="O7" s="50">
        <v>0</v>
      </c>
      <c r="P7" s="50">
        <v>0</v>
      </c>
      <c r="Q7" s="50">
        <v>0</v>
      </c>
      <c r="R7" s="50">
        <v>0</v>
      </c>
      <c r="S7" s="50">
        <v>0</v>
      </c>
      <c r="T7" s="50">
        <v>0</v>
      </c>
      <c r="U7" s="50">
        <v>18</v>
      </c>
      <c r="V7" s="50">
        <v>11</v>
      </c>
      <c r="W7" s="60">
        <f aca="true" t="shared" si="0" ref="W7:W18">V7+U7</f>
        <v>29</v>
      </c>
      <c r="X7" s="9"/>
      <c r="Y7" s="158" t="s">
        <v>12</v>
      </c>
    </row>
    <row r="8" spans="1:25" ht="28.5" customHeight="1">
      <c r="A8" s="280" t="s">
        <v>115</v>
      </c>
      <c r="B8" s="280"/>
      <c r="C8" s="50">
        <v>0</v>
      </c>
      <c r="D8" s="50">
        <v>0</v>
      </c>
      <c r="E8" s="50">
        <v>0</v>
      </c>
      <c r="F8" s="50">
        <v>1</v>
      </c>
      <c r="G8" s="50">
        <v>1</v>
      </c>
      <c r="H8" s="50">
        <v>0</v>
      </c>
      <c r="I8" s="50">
        <v>0</v>
      </c>
      <c r="J8" s="50">
        <v>0</v>
      </c>
      <c r="K8" s="50">
        <v>0</v>
      </c>
      <c r="L8" s="50">
        <v>0</v>
      </c>
      <c r="M8" s="50">
        <v>1</v>
      </c>
      <c r="N8" s="50">
        <v>2</v>
      </c>
      <c r="O8" s="50">
        <v>0</v>
      </c>
      <c r="P8" s="50">
        <v>0</v>
      </c>
      <c r="Q8" s="50">
        <v>0</v>
      </c>
      <c r="R8" s="50">
        <v>0</v>
      </c>
      <c r="S8" s="50">
        <v>0</v>
      </c>
      <c r="T8" s="50">
        <v>0</v>
      </c>
      <c r="U8" s="50">
        <v>18</v>
      </c>
      <c r="V8" s="50">
        <v>10</v>
      </c>
      <c r="W8" s="60">
        <f t="shared" si="0"/>
        <v>28</v>
      </c>
      <c r="X8" s="9"/>
      <c r="Y8" s="158" t="s">
        <v>8</v>
      </c>
    </row>
    <row r="9" spans="1:25" ht="28.5" customHeight="1">
      <c r="A9" s="280" t="s">
        <v>116</v>
      </c>
      <c r="B9" s="280"/>
      <c r="C9" s="50">
        <v>0</v>
      </c>
      <c r="D9" s="50">
        <v>2</v>
      </c>
      <c r="E9" s="50">
        <v>0</v>
      </c>
      <c r="F9" s="50">
        <v>0</v>
      </c>
      <c r="G9" s="50">
        <v>1</v>
      </c>
      <c r="H9" s="50">
        <v>1</v>
      </c>
      <c r="I9" s="50">
        <v>1</v>
      </c>
      <c r="J9" s="50">
        <v>1</v>
      </c>
      <c r="K9" s="50">
        <v>0</v>
      </c>
      <c r="L9" s="50">
        <v>0</v>
      </c>
      <c r="M9" s="50">
        <v>0</v>
      </c>
      <c r="N9" s="50">
        <v>0</v>
      </c>
      <c r="O9" s="50">
        <v>0</v>
      </c>
      <c r="P9" s="50">
        <v>0</v>
      </c>
      <c r="Q9" s="50">
        <v>0</v>
      </c>
      <c r="R9" s="50">
        <v>0</v>
      </c>
      <c r="S9" s="50">
        <v>0</v>
      </c>
      <c r="T9" s="50">
        <v>2</v>
      </c>
      <c r="U9" s="50">
        <v>31</v>
      </c>
      <c r="V9" s="50">
        <v>52</v>
      </c>
      <c r="W9" s="60">
        <f t="shared" si="0"/>
        <v>83</v>
      </c>
      <c r="X9" s="9"/>
      <c r="Y9" s="158" t="s">
        <v>11</v>
      </c>
    </row>
    <row r="10" spans="1:25" ht="28.5" customHeight="1">
      <c r="A10" s="283" t="s">
        <v>117</v>
      </c>
      <c r="B10" s="57" t="s">
        <v>118</v>
      </c>
      <c r="C10" s="50">
        <v>0</v>
      </c>
      <c r="D10" s="50">
        <v>0</v>
      </c>
      <c r="E10" s="50">
        <v>0</v>
      </c>
      <c r="F10" s="50">
        <v>0</v>
      </c>
      <c r="G10" s="50">
        <v>4</v>
      </c>
      <c r="H10" s="50">
        <v>0</v>
      </c>
      <c r="I10" s="50">
        <v>0</v>
      </c>
      <c r="J10" s="50">
        <v>0</v>
      </c>
      <c r="K10" s="50">
        <v>3</v>
      </c>
      <c r="L10" s="50">
        <v>1</v>
      </c>
      <c r="M10" s="50">
        <v>10</v>
      </c>
      <c r="N10" s="50">
        <v>2</v>
      </c>
      <c r="O10" s="50">
        <v>0</v>
      </c>
      <c r="P10" s="50">
        <v>0</v>
      </c>
      <c r="Q10" s="50">
        <v>0</v>
      </c>
      <c r="R10" s="50">
        <v>0</v>
      </c>
      <c r="S10" s="50">
        <v>0</v>
      </c>
      <c r="T10" s="50">
        <v>0</v>
      </c>
      <c r="U10" s="50">
        <v>59</v>
      </c>
      <c r="V10" s="50">
        <v>29</v>
      </c>
      <c r="W10" s="60">
        <f t="shared" si="0"/>
        <v>88</v>
      </c>
      <c r="X10" s="156" t="s">
        <v>261</v>
      </c>
      <c r="Y10" s="315" t="s">
        <v>4</v>
      </c>
    </row>
    <row r="11" spans="1:25" ht="28.5" customHeight="1">
      <c r="A11" s="284"/>
      <c r="B11" s="57" t="s">
        <v>119</v>
      </c>
      <c r="C11" s="50">
        <v>0</v>
      </c>
      <c r="D11" s="50">
        <v>1</v>
      </c>
      <c r="E11" s="50">
        <v>0</v>
      </c>
      <c r="F11" s="50">
        <v>0</v>
      </c>
      <c r="G11" s="50">
        <v>20</v>
      </c>
      <c r="H11" s="50">
        <v>5</v>
      </c>
      <c r="I11" s="50">
        <v>11</v>
      </c>
      <c r="J11" s="50">
        <v>7</v>
      </c>
      <c r="K11" s="50">
        <v>2</v>
      </c>
      <c r="L11" s="50">
        <v>2</v>
      </c>
      <c r="M11" s="50">
        <v>23</v>
      </c>
      <c r="N11" s="50">
        <v>24</v>
      </c>
      <c r="O11" s="50">
        <v>0</v>
      </c>
      <c r="P11" s="50">
        <v>0</v>
      </c>
      <c r="Q11" s="50">
        <v>3</v>
      </c>
      <c r="R11" s="50">
        <v>3</v>
      </c>
      <c r="S11" s="50">
        <v>20</v>
      </c>
      <c r="T11" s="50">
        <v>2</v>
      </c>
      <c r="U11" s="50">
        <v>171</v>
      </c>
      <c r="V11" s="50">
        <v>187</v>
      </c>
      <c r="W11" s="60">
        <f t="shared" si="0"/>
        <v>358</v>
      </c>
      <c r="X11" s="156" t="s">
        <v>269</v>
      </c>
      <c r="Y11" s="316"/>
    </row>
    <row r="12" spans="1:25" ht="28.5" customHeight="1">
      <c r="A12" s="285"/>
      <c r="B12" s="57" t="s">
        <v>120</v>
      </c>
      <c r="C12" s="50">
        <v>0</v>
      </c>
      <c r="D12" s="50">
        <v>0</v>
      </c>
      <c r="E12" s="50">
        <v>0</v>
      </c>
      <c r="F12" s="50">
        <v>0</v>
      </c>
      <c r="G12" s="50">
        <v>0</v>
      </c>
      <c r="H12" s="50">
        <v>0</v>
      </c>
      <c r="I12" s="50">
        <v>0</v>
      </c>
      <c r="J12" s="50">
        <v>0</v>
      </c>
      <c r="K12" s="50">
        <v>1</v>
      </c>
      <c r="L12" s="50">
        <v>1</v>
      </c>
      <c r="M12" s="50">
        <v>3</v>
      </c>
      <c r="N12" s="50">
        <v>2</v>
      </c>
      <c r="O12" s="50">
        <v>0</v>
      </c>
      <c r="P12" s="50">
        <v>0</v>
      </c>
      <c r="Q12" s="50">
        <v>0</v>
      </c>
      <c r="R12" s="50">
        <v>0</v>
      </c>
      <c r="S12" s="50">
        <v>1</v>
      </c>
      <c r="T12" s="50">
        <v>1</v>
      </c>
      <c r="U12" s="50">
        <v>18</v>
      </c>
      <c r="V12" s="50">
        <v>21</v>
      </c>
      <c r="W12" s="60">
        <f t="shared" si="0"/>
        <v>39</v>
      </c>
      <c r="X12" s="156" t="s">
        <v>270</v>
      </c>
      <c r="Y12" s="316"/>
    </row>
    <row r="13" spans="1:25" ht="28.5" customHeight="1">
      <c r="A13" s="280" t="s">
        <v>237</v>
      </c>
      <c r="B13" s="280"/>
      <c r="C13" s="50">
        <v>0</v>
      </c>
      <c r="D13" s="50">
        <v>0</v>
      </c>
      <c r="E13" s="50">
        <v>0</v>
      </c>
      <c r="F13" s="50">
        <v>0</v>
      </c>
      <c r="G13" s="50">
        <v>0</v>
      </c>
      <c r="H13" s="50">
        <v>0</v>
      </c>
      <c r="I13" s="50">
        <v>1</v>
      </c>
      <c r="J13" s="50">
        <v>0</v>
      </c>
      <c r="K13" s="50">
        <v>0</v>
      </c>
      <c r="L13" s="50">
        <v>0</v>
      </c>
      <c r="M13" s="50">
        <v>2</v>
      </c>
      <c r="N13" s="50">
        <v>0</v>
      </c>
      <c r="O13" s="50">
        <v>0</v>
      </c>
      <c r="P13" s="50">
        <v>0</v>
      </c>
      <c r="Q13" s="50">
        <v>0</v>
      </c>
      <c r="R13" s="50">
        <v>0</v>
      </c>
      <c r="S13" s="50">
        <v>3</v>
      </c>
      <c r="T13" s="50">
        <v>1</v>
      </c>
      <c r="U13" s="50">
        <v>51</v>
      </c>
      <c r="V13" s="50">
        <v>4</v>
      </c>
      <c r="W13" s="60">
        <f t="shared" si="0"/>
        <v>55</v>
      </c>
      <c r="X13" s="157"/>
      <c r="Y13" s="27" t="s">
        <v>276</v>
      </c>
    </row>
    <row r="14" spans="1:37" s="105" customFormat="1" ht="28.5" customHeight="1">
      <c r="A14" s="280" t="s">
        <v>256</v>
      </c>
      <c r="B14" s="280"/>
      <c r="C14" s="50">
        <v>0</v>
      </c>
      <c r="D14" s="50">
        <v>0</v>
      </c>
      <c r="E14" s="50">
        <v>0</v>
      </c>
      <c r="F14" s="50">
        <v>0</v>
      </c>
      <c r="G14" s="50">
        <v>1</v>
      </c>
      <c r="H14" s="50">
        <v>0</v>
      </c>
      <c r="I14" s="50">
        <v>4</v>
      </c>
      <c r="J14" s="50">
        <v>0</v>
      </c>
      <c r="K14" s="50">
        <v>0</v>
      </c>
      <c r="L14" s="50">
        <v>1</v>
      </c>
      <c r="M14" s="50">
        <v>1</v>
      </c>
      <c r="N14" s="50">
        <v>1</v>
      </c>
      <c r="O14" s="50">
        <v>1</v>
      </c>
      <c r="P14" s="50">
        <v>0</v>
      </c>
      <c r="Q14" s="50">
        <v>0</v>
      </c>
      <c r="R14" s="50">
        <v>0</v>
      </c>
      <c r="S14" s="50">
        <v>1</v>
      </c>
      <c r="T14" s="50">
        <v>0</v>
      </c>
      <c r="U14" s="50">
        <v>48</v>
      </c>
      <c r="V14" s="50">
        <v>29</v>
      </c>
      <c r="W14" s="60">
        <f t="shared" si="0"/>
        <v>77</v>
      </c>
      <c r="X14" s="9"/>
      <c r="Y14" s="158" t="s">
        <v>5</v>
      </c>
      <c r="Z14" s="110"/>
      <c r="AA14" s="110"/>
      <c r="AB14" s="110"/>
      <c r="AC14" s="110"/>
      <c r="AD14" s="110"/>
      <c r="AE14" s="110"/>
      <c r="AF14" s="110"/>
      <c r="AG14" s="110"/>
      <c r="AH14" s="110"/>
      <c r="AI14" s="110"/>
      <c r="AJ14" s="110"/>
      <c r="AK14" s="110"/>
    </row>
    <row r="15" spans="1:25" ht="28.5" customHeight="1">
      <c r="A15" s="280" t="s">
        <v>376</v>
      </c>
      <c r="B15" s="280"/>
      <c r="C15" s="50">
        <v>0</v>
      </c>
      <c r="D15" s="50">
        <v>0</v>
      </c>
      <c r="E15" s="50">
        <v>0</v>
      </c>
      <c r="F15" s="50">
        <v>0</v>
      </c>
      <c r="G15" s="50">
        <v>0</v>
      </c>
      <c r="H15" s="50">
        <v>0</v>
      </c>
      <c r="I15" s="50">
        <v>6</v>
      </c>
      <c r="J15" s="50">
        <v>2</v>
      </c>
      <c r="K15" s="50">
        <v>0</v>
      </c>
      <c r="L15" s="50">
        <v>1</v>
      </c>
      <c r="M15" s="50">
        <v>2</v>
      </c>
      <c r="N15" s="50">
        <v>0</v>
      </c>
      <c r="O15" s="50">
        <v>0</v>
      </c>
      <c r="P15" s="50">
        <v>0</v>
      </c>
      <c r="Q15" s="50">
        <v>0</v>
      </c>
      <c r="R15" s="50">
        <v>0</v>
      </c>
      <c r="S15" s="50">
        <v>4</v>
      </c>
      <c r="T15" s="50">
        <v>1</v>
      </c>
      <c r="U15" s="50">
        <v>69</v>
      </c>
      <c r="V15" s="50">
        <v>36</v>
      </c>
      <c r="W15" s="60">
        <f t="shared" si="0"/>
        <v>105</v>
      </c>
      <c r="X15" s="9"/>
      <c r="Y15" s="158" t="s">
        <v>6</v>
      </c>
    </row>
    <row r="16" spans="1:25" ht="28.5" customHeight="1">
      <c r="A16" s="280" t="s">
        <v>121</v>
      </c>
      <c r="B16" s="280"/>
      <c r="C16" s="50">
        <v>0</v>
      </c>
      <c r="D16" s="50">
        <v>0</v>
      </c>
      <c r="E16" s="50">
        <v>0</v>
      </c>
      <c r="F16" s="50">
        <v>0</v>
      </c>
      <c r="G16" s="50">
        <v>0</v>
      </c>
      <c r="H16" s="50">
        <v>0</v>
      </c>
      <c r="I16" s="50">
        <v>3</v>
      </c>
      <c r="J16" s="50">
        <v>0</v>
      </c>
      <c r="K16" s="50">
        <v>4</v>
      </c>
      <c r="L16" s="50">
        <v>0</v>
      </c>
      <c r="M16" s="50">
        <v>6</v>
      </c>
      <c r="N16" s="50">
        <v>0</v>
      </c>
      <c r="O16" s="50">
        <v>0</v>
      </c>
      <c r="P16" s="50">
        <v>0</v>
      </c>
      <c r="Q16" s="50">
        <v>0</v>
      </c>
      <c r="R16" s="50">
        <v>0</v>
      </c>
      <c r="S16" s="50">
        <v>2</v>
      </c>
      <c r="T16" s="50">
        <v>2</v>
      </c>
      <c r="U16" s="50">
        <v>33</v>
      </c>
      <c r="V16" s="50">
        <v>15</v>
      </c>
      <c r="W16" s="60">
        <f t="shared" si="0"/>
        <v>48</v>
      </c>
      <c r="X16" s="9"/>
      <c r="Y16" s="158" t="s">
        <v>13</v>
      </c>
    </row>
    <row r="17" spans="1:25" ht="28.5" customHeight="1">
      <c r="A17" s="280" t="s">
        <v>122</v>
      </c>
      <c r="B17" s="280"/>
      <c r="C17" s="50">
        <v>0</v>
      </c>
      <c r="D17" s="50">
        <v>0</v>
      </c>
      <c r="E17" s="50">
        <v>0</v>
      </c>
      <c r="F17" s="50">
        <v>0</v>
      </c>
      <c r="G17" s="50">
        <v>0</v>
      </c>
      <c r="H17" s="50">
        <v>0</v>
      </c>
      <c r="I17" s="50">
        <v>1</v>
      </c>
      <c r="J17" s="50">
        <v>0</v>
      </c>
      <c r="K17" s="50">
        <v>0</v>
      </c>
      <c r="L17" s="50">
        <v>0</v>
      </c>
      <c r="M17" s="50">
        <v>0</v>
      </c>
      <c r="N17" s="50">
        <v>0</v>
      </c>
      <c r="O17" s="50">
        <v>0</v>
      </c>
      <c r="P17" s="50">
        <v>0</v>
      </c>
      <c r="Q17" s="50">
        <v>0</v>
      </c>
      <c r="R17" s="50">
        <v>0</v>
      </c>
      <c r="S17" s="50">
        <v>0</v>
      </c>
      <c r="T17" s="50">
        <v>0</v>
      </c>
      <c r="U17" s="50">
        <v>22</v>
      </c>
      <c r="V17" s="50">
        <v>2</v>
      </c>
      <c r="W17" s="60">
        <f t="shared" si="0"/>
        <v>24</v>
      </c>
      <c r="X17" s="9"/>
      <c r="Y17" s="158" t="s">
        <v>14</v>
      </c>
    </row>
    <row r="18" spans="1:25" ht="28.5" customHeight="1" thickBot="1">
      <c r="A18" s="281" t="s">
        <v>123</v>
      </c>
      <c r="B18" s="281"/>
      <c r="C18" s="55">
        <v>0</v>
      </c>
      <c r="D18" s="55">
        <v>0</v>
      </c>
      <c r="E18" s="55">
        <v>0</v>
      </c>
      <c r="F18" s="55">
        <v>0</v>
      </c>
      <c r="G18" s="55">
        <v>0</v>
      </c>
      <c r="H18" s="55">
        <v>0</v>
      </c>
      <c r="I18" s="55">
        <v>5</v>
      </c>
      <c r="J18" s="55">
        <v>3</v>
      </c>
      <c r="K18" s="55">
        <v>2</v>
      </c>
      <c r="L18" s="55">
        <v>0</v>
      </c>
      <c r="M18" s="55">
        <v>1</v>
      </c>
      <c r="N18" s="55">
        <v>0</v>
      </c>
      <c r="O18" s="55">
        <v>0</v>
      </c>
      <c r="P18" s="55">
        <v>0</v>
      </c>
      <c r="Q18" s="55">
        <v>0</v>
      </c>
      <c r="R18" s="55">
        <v>0</v>
      </c>
      <c r="S18" s="55">
        <v>6</v>
      </c>
      <c r="T18" s="55">
        <v>5</v>
      </c>
      <c r="U18" s="50">
        <v>55</v>
      </c>
      <c r="V18" s="50">
        <v>70</v>
      </c>
      <c r="W18" s="38">
        <f t="shared" si="0"/>
        <v>125</v>
      </c>
      <c r="X18" s="13"/>
      <c r="Y18" s="16" t="s">
        <v>7</v>
      </c>
    </row>
    <row r="19" spans="1:25" ht="28.5" customHeight="1" thickBot="1">
      <c r="A19" s="282" t="s">
        <v>124</v>
      </c>
      <c r="B19" s="282"/>
      <c r="C19" s="56">
        <f>SUM(C6:C18)</f>
        <v>0</v>
      </c>
      <c r="D19" s="56">
        <f>SUM(D6:D18)</f>
        <v>3</v>
      </c>
      <c r="E19" s="31">
        <v>0</v>
      </c>
      <c r="F19" s="31">
        <v>1</v>
      </c>
      <c r="G19" s="31">
        <v>27</v>
      </c>
      <c r="H19" s="31">
        <v>6</v>
      </c>
      <c r="I19" s="31">
        <f aca="true" t="shared" si="1" ref="I19:W19">SUM(I6:I18)</f>
        <v>33</v>
      </c>
      <c r="J19" s="31">
        <f t="shared" si="1"/>
        <v>13</v>
      </c>
      <c r="K19" s="31">
        <f t="shared" si="1"/>
        <v>13</v>
      </c>
      <c r="L19" s="31">
        <f t="shared" si="1"/>
        <v>7</v>
      </c>
      <c r="M19" s="31">
        <f t="shared" si="1"/>
        <v>49</v>
      </c>
      <c r="N19" s="31">
        <f t="shared" si="1"/>
        <v>32</v>
      </c>
      <c r="O19" s="31">
        <f t="shared" si="1"/>
        <v>1</v>
      </c>
      <c r="P19" s="31">
        <f t="shared" si="1"/>
        <v>0</v>
      </c>
      <c r="Q19" s="31">
        <f t="shared" si="1"/>
        <v>4</v>
      </c>
      <c r="R19" s="31">
        <f t="shared" si="1"/>
        <v>4</v>
      </c>
      <c r="S19" s="31">
        <f t="shared" si="1"/>
        <v>40</v>
      </c>
      <c r="T19" s="31">
        <f t="shared" si="1"/>
        <v>17</v>
      </c>
      <c r="U19" s="31">
        <f t="shared" si="1"/>
        <v>675</v>
      </c>
      <c r="V19" s="31">
        <f t="shared" si="1"/>
        <v>529</v>
      </c>
      <c r="W19" s="89">
        <f t="shared" si="1"/>
        <v>1204</v>
      </c>
      <c r="X19" s="293" t="s">
        <v>244</v>
      </c>
      <c r="Y19" s="293"/>
    </row>
    <row r="20" ht="13.5" thickTop="1"/>
  </sheetData>
  <sheetProtection/>
  <mergeCells count="38">
    <mergeCell ref="E3:F3"/>
    <mergeCell ref="C3:D3"/>
    <mergeCell ref="C2:D2"/>
    <mergeCell ref="X2:Y5"/>
    <mergeCell ref="K2:L2"/>
    <mergeCell ref="I2:J2"/>
    <mergeCell ref="G2:H2"/>
    <mergeCell ref="Q3:R3"/>
    <mergeCell ref="X19:Y19"/>
    <mergeCell ref="K3:L3"/>
    <mergeCell ref="I3:J3"/>
    <mergeCell ref="G3:H3"/>
    <mergeCell ref="Y10:Y12"/>
    <mergeCell ref="M3:N3"/>
    <mergeCell ref="O3:P3"/>
    <mergeCell ref="U3:W3"/>
    <mergeCell ref="S3:T3"/>
    <mergeCell ref="A2:B5"/>
    <mergeCell ref="O2:P2"/>
    <mergeCell ref="M2:N2"/>
    <mergeCell ref="A18:B18"/>
    <mergeCell ref="A9:B9"/>
    <mergeCell ref="A14:B14"/>
    <mergeCell ref="A13:B13"/>
    <mergeCell ref="A6:B6"/>
    <mergeCell ref="A7:B7"/>
    <mergeCell ref="E2:F2"/>
    <mergeCell ref="A19:B19"/>
    <mergeCell ref="A15:B15"/>
    <mergeCell ref="A16:B16"/>
    <mergeCell ref="A17:B17"/>
    <mergeCell ref="X6:Y6"/>
    <mergeCell ref="U2:W2"/>
    <mergeCell ref="S2:T2"/>
    <mergeCell ref="Q2:R2"/>
    <mergeCell ref="A8:B8"/>
    <mergeCell ref="A10:A12"/>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65" r:id="rId1"/>
  <colBreaks count="1" manualBreakCount="1">
    <brk id="25" max="22" man="1"/>
  </colBreaks>
</worksheet>
</file>

<file path=xl/worksheets/sheet28.xml><?xml version="1.0" encoding="utf-8"?>
<worksheet xmlns="http://schemas.openxmlformats.org/spreadsheetml/2006/main" xmlns:r="http://schemas.openxmlformats.org/officeDocument/2006/relationships">
  <sheetPr>
    <tabColor theme="9" tint="-0.24997000396251678"/>
  </sheetPr>
  <dimension ref="A2:AF23"/>
  <sheetViews>
    <sheetView rightToLeft="1" view="pageBreakPreview" zoomScale="80" zoomScaleNormal="75" zoomScaleSheetLayoutView="80" zoomScalePageLayoutView="0" workbookViewId="0" topLeftCell="A1">
      <selection activeCell="AG8" sqref="AG8"/>
    </sheetView>
  </sheetViews>
  <sheetFormatPr defaultColWidth="9.140625" defaultRowHeight="12.75"/>
  <cols>
    <col min="1" max="1" width="4.421875" style="0" customWidth="1"/>
    <col min="2" max="2" width="9.28125" style="0" customWidth="1"/>
    <col min="3" max="3" width="6.57421875" style="0" customWidth="1"/>
    <col min="4" max="4" width="6.00390625" style="0" customWidth="1"/>
    <col min="5" max="5" width="7.28125" style="0" customWidth="1"/>
    <col min="6" max="6" width="6.28125" style="0" customWidth="1"/>
    <col min="7" max="7" width="5.7109375" style="0" bestFit="1" customWidth="1"/>
    <col min="8" max="8" width="6.00390625" style="0" customWidth="1"/>
    <col min="9" max="9" width="6.421875" style="0" customWidth="1"/>
    <col min="10" max="10" width="5.7109375" style="0" bestFit="1" customWidth="1"/>
    <col min="11" max="11" width="8.140625" style="0" customWidth="1"/>
    <col min="12" max="12" width="6.421875" style="0" customWidth="1"/>
    <col min="13" max="13" width="6.00390625" style="0" customWidth="1"/>
    <col min="14" max="14" width="6.140625" style="0" customWidth="1"/>
    <col min="15" max="15" width="6.28125" style="0" customWidth="1"/>
    <col min="16" max="16" width="6.7109375" style="0" customWidth="1"/>
    <col min="17" max="18" width="7.00390625" style="0" customWidth="1"/>
    <col min="19" max="19" width="8.140625" style="0" customWidth="1"/>
    <col min="20" max="22" width="6.00390625" style="0" customWidth="1"/>
    <col min="23" max="23" width="6.00390625" style="115" customWidth="1"/>
    <col min="24" max="24" width="7.7109375" style="115" customWidth="1"/>
    <col min="25" max="25" width="9.421875" style="0" hidden="1" customWidth="1"/>
    <col min="26" max="26" width="13.421875" style="0" hidden="1" customWidth="1"/>
    <col min="27" max="27" width="7.7109375" style="0" hidden="1" customWidth="1"/>
    <col min="28" max="28" width="15.28125" style="0" customWidth="1"/>
    <col min="29" max="29" width="6.421875" style="0" customWidth="1"/>
  </cols>
  <sheetData>
    <row r="2" spans="1:31" ht="32.25" customHeight="1">
      <c r="A2" s="325" t="s">
        <v>534</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E2" t="s">
        <v>534</v>
      </c>
    </row>
    <row r="3" spans="1:29" ht="29.25" customHeight="1">
      <c r="A3" s="325" t="s">
        <v>510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row>
    <row r="4" spans="1:29" ht="20.25" customHeight="1" thickBot="1">
      <c r="A4" s="308" t="s">
        <v>467</v>
      </c>
      <c r="B4" s="308"/>
      <c r="Z4" s="403" t="s">
        <v>470</v>
      </c>
      <c r="AA4" s="403"/>
      <c r="AB4" s="374" t="s">
        <v>470</v>
      </c>
      <c r="AC4" s="374"/>
    </row>
    <row r="5" spans="1:29" ht="22.5" customHeight="1" thickTop="1">
      <c r="A5" s="312" t="s">
        <v>334</v>
      </c>
      <c r="B5" s="312"/>
      <c r="C5" s="312" t="s">
        <v>333</v>
      </c>
      <c r="D5" s="312"/>
      <c r="E5" s="312"/>
      <c r="F5" s="312"/>
      <c r="G5" s="312"/>
      <c r="H5" s="312"/>
      <c r="I5" s="312"/>
      <c r="J5" s="312"/>
      <c r="K5" s="312"/>
      <c r="L5" s="312"/>
      <c r="M5" s="312"/>
      <c r="N5" s="312"/>
      <c r="O5" s="312"/>
      <c r="P5" s="312"/>
      <c r="Q5" s="312"/>
      <c r="R5" s="312"/>
      <c r="S5" s="312"/>
      <c r="T5" s="312"/>
      <c r="U5" s="312"/>
      <c r="V5" s="312"/>
      <c r="W5" s="312"/>
      <c r="X5" s="312"/>
      <c r="Y5" s="397" t="s">
        <v>348</v>
      </c>
      <c r="Z5" s="397"/>
      <c r="AA5" s="397"/>
      <c r="AB5" s="312" t="s">
        <v>95</v>
      </c>
      <c r="AC5" s="312"/>
    </row>
    <row r="6" spans="1:32" ht="22.5" customHeight="1">
      <c r="A6" s="325"/>
      <c r="B6" s="325"/>
      <c r="C6" s="267" t="s">
        <v>335</v>
      </c>
      <c r="D6" s="267"/>
      <c r="E6" s="267"/>
      <c r="F6" s="325" t="s">
        <v>486</v>
      </c>
      <c r="G6" s="325"/>
      <c r="H6" s="325"/>
      <c r="I6" s="325"/>
      <c r="J6" s="325"/>
      <c r="K6" s="325"/>
      <c r="L6" s="325"/>
      <c r="M6" s="325"/>
      <c r="N6" s="325"/>
      <c r="O6" s="325"/>
      <c r="P6" s="325"/>
      <c r="Q6" s="325"/>
      <c r="R6" s="325"/>
      <c r="S6" s="325"/>
      <c r="T6" s="325"/>
      <c r="U6" s="325"/>
      <c r="V6" s="325"/>
      <c r="W6" s="325"/>
      <c r="X6" s="325"/>
      <c r="Y6" s="398"/>
      <c r="Z6" s="398"/>
      <c r="AA6" s="398"/>
      <c r="AB6" s="325"/>
      <c r="AC6" s="325"/>
      <c r="AF6" t="s">
        <v>536</v>
      </c>
    </row>
    <row r="7" spans="1:29" ht="35.25" customHeight="1">
      <c r="A7" s="325"/>
      <c r="B7" s="325"/>
      <c r="C7" s="267"/>
      <c r="D7" s="267"/>
      <c r="E7" s="267"/>
      <c r="F7" s="270" t="s">
        <v>339</v>
      </c>
      <c r="G7" s="270"/>
      <c r="H7" s="267" t="s">
        <v>340</v>
      </c>
      <c r="I7" s="267"/>
      <c r="J7" s="267" t="s">
        <v>341</v>
      </c>
      <c r="K7" s="267"/>
      <c r="L7" s="270" t="s">
        <v>343</v>
      </c>
      <c r="M7" s="270"/>
      <c r="N7" s="270" t="s">
        <v>344</v>
      </c>
      <c r="O7" s="270"/>
      <c r="P7" s="267" t="s">
        <v>345</v>
      </c>
      <c r="Q7" s="267"/>
      <c r="R7" s="270" t="s">
        <v>346</v>
      </c>
      <c r="S7" s="270"/>
      <c r="T7" s="267" t="s">
        <v>347</v>
      </c>
      <c r="U7" s="267"/>
      <c r="V7" s="267" t="s">
        <v>348</v>
      </c>
      <c r="W7" s="267"/>
      <c r="X7" s="267"/>
      <c r="Y7" s="398"/>
      <c r="Z7" s="398"/>
      <c r="AA7" s="398"/>
      <c r="AB7" s="325"/>
      <c r="AC7" s="325"/>
    </row>
    <row r="8" spans="1:29" ht="59.25" customHeight="1">
      <c r="A8" s="325"/>
      <c r="B8" s="325"/>
      <c r="C8" s="401" t="s">
        <v>484</v>
      </c>
      <c r="D8" s="401"/>
      <c r="E8" s="401"/>
      <c r="F8" s="270" t="s">
        <v>485</v>
      </c>
      <c r="G8" s="270"/>
      <c r="H8" s="270" t="s">
        <v>487</v>
      </c>
      <c r="I8" s="270"/>
      <c r="J8" s="400" t="s">
        <v>488</v>
      </c>
      <c r="K8" s="400"/>
      <c r="L8" s="270" t="s">
        <v>489</v>
      </c>
      <c r="M8" s="270"/>
      <c r="N8" s="401" t="s">
        <v>490</v>
      </c>
      <c r="O8" s="401"/>
      <c r="P8" s="270" t="s">
        <v>491</v>
      </c>
      <c r="Q8" s="270"/>
      <c r="R8" s="270" t="s">
        <v>492</v>
      </c>
      <c r="S8" s="270"/>
      <c r="T8" s="400" t="s">
        <v>493</v>
      </c>
      <c r="U8" s="400"/>
      <c r="V8" s="270" t="s">
        <v>238</v>
      </c>
      <c r="W8" s="270"/>
      <c r="X8" s="270"/>
      <c r="Y8" s="398"/>
      <c r="Z8" s="398"/>
      <c r="AA8" s="398"/>
      <c r="AB8" s="325"/>
      <c r="AC8" s="325"/>
    </row>
    <row r="9" spans="1:29" s="115" customFormat="1" ht="45.75" customHeight="1" thickBot="1">
      <c r="A9" s="399"/>
      <c r="B9" s="399"/>
      <c r="C9" s="166" t="s">
        <v>336</v>
      </c>
      <c r="D9" s="166" t="s">
        <v>337</v>
      </c>
      <c r="E9" s="166" t="s">
        <v>338</v>
      </c>
      <c r="F9" s="166" t="s">
        <v>336</v>
      </c>
      <c r="G9" s="166" t="s">
        <v>337</v>
      </c>
      <c r="H9" s="166" t="s">
        <v>135</v>
      </c>
      <c r="I9" s="166" t="s">
        <v>337</v>
      </c>
      <c r="J9" s="166" t="s">
        <v>135</v>
      </c>
      <c r="K9" s="166" t="s">
        <v>342</v>
      </c>
      <c r="L9" s="166" t="s">
        <v>336</v>
      </c>
      <c r="M9" s="166" t="s">
        <v>342</v>
      </c>
      <c r="N9" s="166" t="s">
        <v>135</v>
      </c>
      <c r="O9" s="166" t="s">
        <v>342</v>
      </c>
      <c r="P9" s="166" t="s">
        <v>135</v>
      </c>
      <c r="Q9" s="166" t="s">
        <v>342</v>
      </c>
      <c r="R9" s="166" t="s">
        <v>135</v>
      </c>
      <c r="S9" s="166" t="s">
        <v>342</v>
      </c>
      <c r="T9" s="166" t="s">
        <v>336</v>
      </c>
      <c r="U9" s="166" t="s">
        <v>342</v>
      </c>
      <c r="V9" s="166" t="s">
        <v>336</v>
      </c>
      <c r="W9" s="166" t="s">
        <v>342</v>
      </c>
      <c r="X9" s="166" t="s">
        <v>138</v>
      </c>
      <c r="Y9" s="192" t="s">
        <v>336</v>
      </c>
      <c r="Z9" s="192" t="s">
        <v>342</v>
      </c>
      <c r="AA9" s="192" t="s">
        <v>138</v>
      </c>
      <c r="AB9" s="399"/>
      <c r="AC9" s="399"/>
    </row>
    <row r="10" spans="1:29" s="115" customFormat="1" ht="25.5" customHeight="1">
      <c r="A10" s="402" t="s">
        <v>312</v>
      </c>
      <c r="B10" s="402"/>
      <c r="C10" s="49">
        <v>82</v>
      </c>
      <c r="D10" s="49">
        <v>58</v>
      </c>
      <c r="E10" s="49">
        <f>D10+C10</f>
        <v>140</v>
      </c>
      <c r="F10" s="49">
        <v>0</v>
      </c>
      <c r="G10" s="49">
        <v>0</v>
      </c>
      <c r="H10" s="49">
        <v>0</v>
      </c>
      <c r="I10" s="49">
        <v>1</v>
      </c>
      <c r="J10" s="49">
        <v>0</v>
      </c>
      <c r="K10" s="49">
        <v>0</v>
      </c>
      <c r="L10" s="49">
        <v>0</v>
      </c>
      <c r="M10" s="49">
        <v>1</v>
      </c>
      <c r="N10" s="49">
        <v>0</v>
      </c>
      <c r="O10" s="49">
        <v>2</v>
      </c>
      <c r="P10" s="49">
        <v>0</v>
      </c>
      <c r="Q10" s="49">
        <v>1</v>
      </c>
      <c r="R10" s="49">
        <v>0</v>
      </c>
      <c r="S10" s="49">
        <v>0</v>
      </c>
      <c r="T10" s="49">
        <v>0</v>
      </c>
      <c r="U10" s="49">
        <v>0</v>
      </c>
      <c r="V10" s="49">
        <v>0</v>
      </c>
      <c r="W10" s="49">
        <f>I10+M10+O10+Q10</f>
        <v>5</v>
      </c>
      <c r="X10" s="49">
        <f>W10+V10</f>
        <v>5</v>
      </c>
      <c r="Y10" s="193">
        <f>C10</f>
        <v>82</v>
      </c>
      <c r="Z10" s="193">
        <f>D10+I10+M10:M11+O10+Q10</f>
        <v>63</v>
      </c>
      <c r="AA10" s="193">
        <f>Z10+Y10</f>
        <v>145</v>
      </c>
      <c r="AB10" s="395" t="s">
        <v>259</v>
      </c>
      <c r="AC10" s="395"/>
    </row>
    <row r="11" spans="1:29" s="115" customFormat="1" ht="25.5" customHeight="1">
      <c r="A11" s="394" t="s">
        <v>114</v>
      </c>
      <c r="B11" s="394"/>
      <c r="C11" s="50">
        <v>18</v>
      </c>
      <c r="D11" s="50">
        <v>11</v>
      </c>
      <c r="E11" s="50">
        <f aca="true" t="shared" si="0" ref="E11:E22">D11+C11</f>
        <v>29</v>
      </c>
      <c r="F11" s="50">
        <v>0</v>
      </c>
      <c r="G11" s="50">
        <v>0</v>
      </c>
      <c r="H11" s="50">
        <v>0</v>
      </c>
      <c r="I11" s="50">
        <v>0</v>
      </c>
      <c r="J11" s="50">
        <v>0</v>
      </c>
      <c r="K11" s="50">
        <v>0</v>
      </c>
      <c r="L11" s="50">
        <v>0</v>
      </c>
      <c r="M11" s="50">
        <v>0</v>
      </c>
      <c r="N11" s="50">
        <v>0</v>
      </c>
      <c r="O11" s="50">
        <v>0</v>
      </c>
      <c r="P11" s="50">
        <v>0</v>
      </c>
      <c r="Q11" s="50">
        <v>0</v>
      </c>
      <c r="R11" s="50">
        <v>0</v>
      </c>
      <c r="S11" s="50">
        <v>0</v>
      </c>
      <c r="T11" s="50">
        <v>0</v>
      </c>
      <c r="U11" s="50">
        <v>0</v>
      </c>
      <c r="V11" s="50">
        <v>0</v>
      </c>
      <c r="W11" s="50">
        <f>I11+M11+O11+Q11</f>
        <v>0</v>
      </c>
      <c r="X11" s="50">
        <f aca="true" t="shared" si="1" ref="X11:X22">W11+V11</f>
        <v>0</v>
      </c>
      <c r="Y11" s="191">
        <f>C11</f>
        <v>18</v>
      </c>
      <c r="Z11" s="191">
        <f aca="true" t="shared" si="2" ref="Z11:Z22">D11+I11+M11:M12+O11+Q11</f>
        <v>11</v>
      </c>
      <c r="AA11" s="191">
        <f aca="true" t="shared" si="3" ref="AA11:AA22">Z11+Y11</f>
        <v>29</v>
      </c>
      <c r="AB11" s="147"/>
      <c r="AC11" s="142" t="s">
        <v>12</v>
      </c>
    </row>
    <row r="12" spans="1:29" s="115" customFormat="1" ht="25.5" customHeight="1">
      <c r="A12" s="165" t="s">
        <v>115</v>
      </c>
      <c r="B12" s="165"/>
      <c r="C12" s="50">
        <v>16</v>
      </c>
      <c r="D12" s="50">
        <v>10</v>
      </c>
      <c r="E12" s="50">
        <f t="shared" si="0"/>
        <v>26</v>
      </c>
      <c r="F12" s="50">
        <v>0</v>
      </c>
      <c r="G12" s="50">
        <v>0</v>
      </c>
      <c r="H12" s="50">
        <v>0</v>
      </c>
      <c r="I12" s="50">
        <v>0</v>
      </c>
      <c r="J12" s="50">
        <v>0</v>
      </c>
      <c r="K12" s="50">
        <v>0</v>
      </c>
      <c r="L12" s="50">
        <v>0</v>
      </c>
      <c r="M12" s="50">
        <v>0</v>
      </c>
      <c r="N12" s="50">
        <v>0</v>
      </c>
      <c r="O12" s="50">
        <v>0</v>
      </c>
      <c r="P12" s="50">
        <v>0</v>
      </c>
      <c r="Q12" s="50">
        <v>0</v>
      </c>
      <c r="R12" s="50">
        <v>1</v>
      </c>
      <c r="S12" s="50">
        <v>0</v>
      </c>
      <c r="T12" s="50">
        <v>1</v>
      </c>
      <c r="U12" s="50">
        <v>0</v>
      </c>
      <c r="V12" s="50">
        <v>2</v>
      </c>
      <c r="W12" s="50">
        <f>I12+M12+O12+Q12</f>
        <v>0</v>
      </c>
      <c r="X12" s="50">
        <f t="shared" si="1"/>
        <v>2</v>
      </c>
      <c r="Y12" s="191">
        <v>18</v>
      </c>
      <c r="Z12" s="191">
        <f t="shared" si="2"/>
        <v>10</v>
      </c>
      <c r="AA12" s="191">
        <f t="shared" si="3"/>
        <v>28</v>
      </c>
      <c r="AB12" s="396" t="s">
        <v>8</v>
      </c>
      <c r="AC12" s="396"/>
    </row>
    <row r="13" spans="1:29" s="115" customFormat="1" ht="25.5" customHeight="1">
      <c r="A13" s="394" t="s">
        <v>319</v>
      </c>
      <c r="B13" s="394"/>
      <c r="C13" s="50">
        <v>31</v>
      </c>
      <c r="D13" s="50">
        <v>48</v>
      </c>
      <c r="E13" s="50">
        <f t="shared" si="0"/>
        <v>79</v>
      </c>
      <c r="F13" s="50">
        <v>0</v>
      </c>
      <c r="G13" s="50">
        <v>0</v>
      </c>
      <c r="H13" s="50">
        <v>0</v>
      </c>
      <c r="I13" s="50">
        <v>0</v>
      </c>
      <c r="J13" s="50">
        <v>0</v>
      </c>
      <c r="K13" s="50">
        <v>0</v>
      </c>
      <c r="L13" s="50">
        <v>0</v>
      </c>
      <c r="M13" s="50">
        <v>0</v>
      </c>
      <c r="N13" s="50">
        <v>0</v>
      </c>
      <c r="O13" s="50">
        <v>2</v>
      </c>
      <c r="P13" s="50">
        <v>0</v>
      </c>
      <c r="Q13" s="50">
        <v>2</v>
      </c>
      <c r="R13" s="50">
        <v>0</v>
      </c>
      <c r="S13" s="50">
        <v>0</v>
      </c>
      <c r="T13" s="50">
        <v>0</v>
      </c>
      <c r="U13" s="50">
        <v>0</v>
      </c>
      <c r="V13" s="50">
        <v>0</v>
      </c>
      <c r="W13" s="50">
        <f>I13+M13+O13+Q13</f>
        <v>4</v>
      </c>
      <c r="X13" s="50">
        <f t="shared" si="1"/>
        <v>4</v>
      </c>
      <c r="Y13" s="191">
        <f>C13</f>
        <v>31</v>
      </c>
      <c r="Z13" s="191">
        <f t="shared" si="2"/>
        <v>52</v>
      </c>
      <c r="AA13" s="191">
        <f t="shared" si="3"/>
        <v>83</v>
      </c>
      <c r="AB13" s="396" t="s">
        <v>11</v>
      </c>
      <c r="AC13" s="396"/>
    </row>
    <row r="14" spans="1:29" s="115" customFormat="1" ht="25.5" customHeight="1">
      <c r="A14" s="283" t="s">
        <v>117</v>
      </c>
      <c r="B14" s="209" t="s">
        <v>385</v>
      </c>
      <c r="C14" s="50">
        <v>49</v>
      </c>
      <c r="D14" s="50">
        <v>27</v>
      </c>
      <c r="E14" s="50">
        <f t="shared" si="0"/>
        <v>76</v>
      </c>
      <c r="F14" s="50">
        <v>0</v>
      </c>
      <c r="G14" s="50">
        <v>0</v>
      </c>
      <c r="H14" s="50">
        <v>4</v>
      </c>
      <c r="I14" s="50">
        <v>2</v>
      </c>
      <c r="J14" s="50">
        <v>0</v>
      </c>
      <c r="K14" s="50">
        <v>0</v>
      </c>
      <c r="L14" s="50">
        <v>2</v>
      </c>
      <c r="M14" s="50">
        <v>0</v>
      </c>
      <c r="N14" s="50">
        <v>0</v>
      </c>
      <c r="O14" s="50">
        <v>0</v>
      </c>
      <c r="P14" s="50">
        <v>3</v>
      </c>
      <c r="Q14" s="50">
        <v>0</v>
      </c>
      <c r="R14" s="50">
        <v>1</v>
      </c>
      <c r="S14" s="50">
        <v>0</v>
      </c>
      <c r="T14" s="50">
        <v>0</v>
      </c>
      <c r="U14" s="50">
        <v>0</v>
      </c>
      <c r="V14" s="50">
        <v>10</v>
      </c>
      <c r="W14" s="50">
        <f>I14+M14+O14+Q14</f>
        <v>2</v>
      </c>
      <c r="X14" s="50">
        <f t="shared" si="1"/>
        <v>12</v>
      </c>
      <c r="Y14" s="191">
        <v>59</v>
      </c>
      <c r="Z14" s="191">
        <f>D14+I14+M14:M14+O14+Q14</f>
        <v>29</v>
      </c>
      <c r="AA14" s="191">
        <f t="shared" si="3"/>
        <v>88</v>
      </c>
      <c r="AB14" s="215" t="s">
        <v>268</v>
      </c>
      <c r="AC14" s="315" t="s">
        <v>4</v>
      </c>
    </row>
    <row r="15" spans="1:29" s="115" customFormat="1" ht="25.5" customHeight="1">
      <c r="A15" s="284"/>
      <c r="B15" s="209" t="s">
        <v>350</v>
      </c>
      <c r="C15" s="50">
        <v>164</v>
      </c>
      <c r="D15" s="50">
        <v>178</v>
      </c>
      <c r="E15" s="50">
        <f t="shared" si="0"/>
        <v>342</v>
      </c>
      <c r="F15" s="50">
        <v>0</v>
      </c>
      <c r="G15" s="50">
        <v>1</v>
      </c>
      <c r="H15" s="50">
        <v>0</v>
      </c>
      <c r="I15" s="50">
        <v>3</v>
      </c>
      <c r="J15" s="50">
        <v>0</v>
      </c>
      <c r="K15" s="50">
        <v>0</v>
      </c>
      <c r="L15" s="50">
        <v>2</v>
      </c>
      <c r="M15" s="50">
        <v>0</v>
      </c>
      <c r="N15" s="50">
        <v>1</v>
      </c>
      <c r="O15" s="50">
        <v>1</v>
      </c>
      <c r="P15" s="50">
        <v>0</v>
      </c>
      <c r="Q15" s="50">
        <v>4</v>
      </c>
      <c r="R15" s="50">
        <v>4</v>
      </c>
      <c r="S15" s="50">
        <v>0</v>
      </c>
      <c r="T15" s="50">
        <v>0</v>
      </c>
      <c r="U15" s="50">
        <v>0</v>
      </c>
      <c r="V15" s="50">
        <v>7</v>
      </c>
      <c r="W15" s="50">
        <v>9</v>
      </c>
      <c r="X15" s="50">
        <f t="shared" si="1"/>
        <v>16</v>
      </c>
      <c r="Y15" s="191">
        <v>171</v>
      </c>
      <c r="Z15" s="191">
        <v>187</v>
      </c>
      <c r="AA15" s="191">
        <f t="shared" si="3"/>
        <v>358</v>
      </c>
      <c r="AB15" s="191" t="s">
        <v>269</v>
      </c>
      <c r="AC15" s="316"/>
    </row>
    <row r="16" spans="1:29" s="115" customFormat="1" ht="25.5" customHeight="1">
      <c r="A16" s="285"/>
      <c r="B16" s="209" t="s">
        <v>349</v>
      </c>
      <c r="C16" s="50">
        <v>15</v>
      </c>
      <c r="D16" s="50">
        <v>20</v>
      </c>
      <c r="E16" s="50">
        <f t="shared" si="0"/>
        <v>35</v>
      </c>
      <c r="F16" s="50">
        <v>0</v>
      </c>
      <c r="G16" s="50">
        <v>0</v>
      </c>
      <c r="H16" s="50">
        <v>1</v>
      </c>
      <c r="I16" s="50">
        <v>0</v>
      </c>
      <c r="J16" s="50">
        <v>1</v>
      </c>
      <c r="K16" s="50">
        <v>0</v>
      </c>
      <c r="L16" s="50">
        <v>0</v>
      </c>
      <c r="M16" s="50">
        <v>0</v>
      </c>
      <c r="N16" s="50">
        <v>1</v>
      </c>
      <c r="O16" s="50">
        <v>0</v>
      </c>
      <c r="P16" s="50">
        <v>0</v>
      </c>
      <c r="Q16" s="50">
        <v>1</v>
      </c>
      <c r="R16" s="50">
        <v>0</v>
      </c>
      <c r="S16" s="50">
        <v>0</v>
      </c>
      <c r="T16" s="50">
        <v>0</v>
      </c>
      <c r="U16" s="50">
        <v>0</v>
      </c>
      <c r="V16" s="50">
        <v>3</v>
      </c>
      <c r="W16" s="50">
        <v>1</v>
      </c>
      <c r="X16" s="50">
        <f t="shared" si="1"/>
        <v>4</v>
      </c>
      <c r="Y16" s="191">
        <v>18</v>
      </c>
      <c r="Z16" s="191">
        <f>D16+I16+M16:M17+O16+Q16</f>
        <v>21</v>
      </c>
      <c r="AA16" s="191">
        <f t="shared" si="3"/>
        <v>39</v>
      </c>
      <c r="AB16" s="191" t="s">
        <v>270</v>
      </c>
      <c r="AC16" s="316"/>
    </row>
    <row r="17" spans="1:29" s="115" customFormat="1" ht="25.5" customHeight="1">
      <c r="A17" s="394" t="s">
        <v>237</v>
      </c>
      <c r="B17" s="394"/>
      <c r="C17" s="50">
        <v>50</v>
      </c>
      <c r="D17" s="50">
        <v>4</v>
      </c>
      <c r="E17" s="50">
        <f t="shared" si="0"/>
        <v>54</v>
      </c>
      <c r="F17" s="50">
        <v>0</v>
      </c>
      <c r="G17" s="50">
        <v>0</v>
      </c>
      <c r="H17" s="50">
        <v>1</v>
      </c>
      <c r="I17" s="50">
        <v>0</v>
      </c>
      <c r="J17" s="50">
        <v>0</v>
      </c>
      <c r="K17" s="50">
        <v>0</v>
      </c>
      <c r="L17" s="50">
        <v>0</v>
      </c>
      <c r="M17" s="50">
        <v>0</v>
      </c>
      <c r="N17" s="50">
        <v>0</v>
      </c>
      <c r="O17" s="50">
        <v>0</v>
      </c>
      <c r="P17" s="50">
        <v>0</v>
      </c>
      <c r="Q17" s="50">
        <v>0</v>
      </c>
      <c r="R17" s="50">
        <v>0</v>
      </c>
      <c r="S17" s="50">
        <v>0</v>
      </c>
      <c r="T17" s="50">
        <v>0</v>
      </c>
      <c r="U17" s="50">
        <v>0</v>
      </c>
      <c r="V17" s="50">
        <v>1</v>
      </c>
      <c r="W17" s="50">
        <v>0</v>
      </c>
      <c r="X17" s="50">
        <v>1</v>
      </c>
      <c r="Y17" s="191">
        <v>51</v>
      </c>
      <c r="Z17" s="191">
        <f>D17+I17+M17:M17+O17+Q17</f>
        <v>4</v>
      </c>
      <c r="AA17" s="191">
        <f t="shared" si="3"/>
        <v>55</v>
      </c>
      <c r="AB17" s="27"/>
      <c r="AC17" s="27" t="s">
        <v>239</v>
      </c>
    </row>
    <row r="18" spans="1:29" s="115" customFormat="1" ht="25.5" customHeight="1">
      <c r="A18" s="394" t="s">
        <v>310</v>
      </c>
      <c r="B18" s="394"/>
      <c r="C18" s="50">
        <v>46</v>
      </c>
      <c r="D18" s="50">
        <v>28</v>
      </c>
      <c r="E18" s="50">
        <f t="shared" si="0"/>
        <v>74</v>
      </c>
      <c r="F18" s="50">
        <v>0</v>
      </c>
      <c r="G18" s="50">
        <v>0</v>
      </c>
      <c r="H18" s="50">
        <v>1</v>
      </c>
      <c r="I18" s="50">
        <v>0</v>
      </c>
      <c r="J18" s="50">
        <v>0</v>
      </c>
      <c r="K18" s="50">
        <v>0</v>
      </c>
      <c r="L18" s="50">
        <v>0</v>
      </c>
      <c r="M18" s="50">
        <v>0</v>
      </c>
      <c r="N18" s="50">
        <v>1</v>
      </c>
      <c r="O18" s="50">
        <v>0</v>
      </c>
      <c r="P18" s="50">
        <v>0</v>
      </c>
      <c r="Q18" s="50">
        <v>1</v>
      </c>
      <c r="R18" s="50">
        <v>0</v>
      </c>
      <c r="S18" s="50">
        <v>0</v>
      </c>
      <c r="T18" s="50">
        <v>0</v>
      </c>
      <c r="U18" s="50">
        <v>0</v>
      </c>
      <c r="V18" s="50">
        <v>2</v>
      </c>
      <c r="W18" s="50">
        <v>1</v>
      </c>
      <c r="X18" s="50">
        <f t="shared" si="1"/>
        <v>3</v>
      </c>
      <c r="Y18" s="191">
        <v>48</v>
      </c>
      <c r="Z18" s="191">
        <f t="shared" si="2"/>
        <v>29</v>
      </c>
      <c r="AA18" s="191">
        <f t="shared" si="3"/>
        <v>77</v>
      </c>
      <c r="AB18" s="194"/>
      <c r="AC18" s="190" t="s">
        <v>5</v>
      </c>
    </row>
    <row r="19" spans="1:29" s="115" customFormat="1" ht="25.5" customHeight="1">
      <c r="A19" s="394" t="s">
        <v>376</v>
      </c>
      <c r="B19" s="394"/>
      <c r="C19" s="50">
        <v>65</v>
      </c>
      <c r="D19" s="50">
        <v>31</v>
      </c>
      <c r="E19" s="50">
        <f t="shared" si="0"/>
        <v>96</v>
      </c>
      <c r="F19" s="50">
        <v>0</v>
      </c>
      <c r="G19" s="50">
        <v>0</v>
      </c>
      <c r="H19" s="50">
        <v>2</v>
      </c>
      <c r="I19" s="50">
        <v>2</v>
      </c>
      <c r="J19" s="50">
        <v>0</v>
      </c>
      <c r="K19" s="50">
        <v>0</v>
      </c>
      <c r="L19" s="50">
        <v>0</v>
      </c>
      <c r="M19" s="50">
        <v>0</v>
      </c>
      <c r="N19" s="50">
        <v>1</v>
      </c>
      <c r="O19" s="50">
        <v>2</v>
      </c>
      <c r="P19" s="50">
        <v>0</v>
      </c>
      <c r="Q19" s="50">
        <v>1</v>
      </c>
      <c r="R19" s="50">
        <v>1</v>
      </c>
      <c r="S19" s="50">
        <v>0</v>
      </c>
      <c r="T19" s="50">
        <v>0</v>
      </c>
      <c r="U19" s="50">
        <v>0</v>
      </c>
      <c r="V19" s="50">
        <v>4</v>
      </c>
      <c r="W19" s="50">
        <v>5</v>
      </c>
      <c r="X19" s="50">
        <f t="shared" si="1"/>
        <v>9</v>
      </c>
      <c r="Y19" s="191">
        <v>69</v>
      </c>
      <c r="Z19" s="191">
        <f>D19+I19+M19:M19+O19+Q19</f>
        <v>36</v>
      </c>
      <c r="AA19" s="191">
        <f t="shared" si="3"/>
        <v>105</v>
      </c>
      <c r="AB19" s="194"/>
      <c r="AC19" s="190" t="s">
        <v>6</v>
      </c>
    </row>
    <row r="20" spans="1:29" s="115" customFormat="1" ht="25.5" customHeight="1">
      <c r="A20" s="394" t="s">
        <v>121</v>
      </c>
      <c r="B20" s="394"/>
      <c r="C20" s="50">
        <v>32</v>
      </c>
      <c r="D20" s="50">
        <v>12</v>
      </c>
      <c r="E20" s="50">
        <f t="shared" si="0"/>
        <v>44</v>
      </c>
      <c r="F20" s="50">
        <v>0</v>
      </c>
      <c r="G20" s="50">
        <v>0</v>
      </c>
      <c r="H20" s="50">
        <v>1</v>
      </c>
      <c r="I20" s="50">
        <v>1</v>
      </c>
      <c r="J20" s="50">
        <v>0</v>
      </c>
      <c r="K20" s="50">
        <v>0</v>
      </c>
      <c r="L20" s="50">
        <v>0</v>
      </c>
      <c r="M20" s="50">
        <v>0</v>
      </c>
      <c r="N20" s="50">
        <v>0</v>
      </c>
      <c r="O20" s="50">
        <v>1</v>
      </c>
      <c r="P20" s="50">
        <v>0</v>
      </c>
      <c r="Q20" s="50">
        <v>1</v>
      </c>
      <c r="R20" s="50">
        <v>0</v>
      </c>
      <c r="S20" s="50">
        <v>0</v>
      </c>
      <c r="T20" s="50">
        <v>0</v>
      </c>
      <c r="U20" s="50">
        <v>0</v>
      </c>
      <c r="V20" s="50">
        <v>1</v>
      </c>
      <c r="W20" s="50">
        <v>3</v>
      </c>
      <c r="X20" s="50">
        <f t="shared" si="1"/>
        <v>4</v>
      </c>
      <c r="Y20" s="191">
        <v>33</v>
      </c>
      <c r="Z20" s="191">
        <f t="shared" si="2"/>
        <v>15</v>
      </c>
      <c r="AA20" s="191">
        <f t="shared" si="3"/>
        <v>48</v>
      </c>
      <c r="AB20" s="194"/>
      <c r="AC20" s="190" t="s">
        <v>13</v>
      </c>
    </row>
    <row r="21" spans="1:29" s="115" customFormat="1" ht="22.5" customHeight="1">
      <c r="A21" s="394" t="s">
        <v>332</v>
      </c>
      <c r="B21" s="394"/>
      <c r="C21" s="50">
        <v>22</v>
      </c>
      <c r="D21" s="50">
        <v>2</v>
      </c>
      <c r="E21" s="50">
        <f t="shared" si="0"/>
        <v>24</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f t="shared" si="1"/>
        <v>0</v>
      </c>
      <c r="Y21" s="191">
        <f>C21</f>
        <v>22</v>
      </c>
      <c r="Z21" s="191">
        <f>D21+I21+M21:M21+O21+Q21</f>
        <v>2</v>
      </c>
      <c r="AA21" s="191">
        <f t="shared" si="3"/>
        <v>24</v>
      </c>
      <c r="AB21" s="194"/>
      <c r="AC21" s="16" t="s">
        <v>14</v>
      </c>
    </row>
    <row r="22" spans="1:29" s="115" customFormat="1" ht="25.5" customHeight="1" thickBot="1">
      <c r="A22" s="393" t="s">
        <v>123</v>
      </c>
      <c r="B22" s="393"/>
      <c r="C22" s="55">
        <v>46</v>
      </c>
      <c r="D22" s="55">
        <v>60</v>
      </c>
      <c r="E22" s="55">
        <f t="shared" si="0"/>
        <v>106</v>
      </c>
      <c r="F22" s="55">
        <v>0</v>
      </c>
      <c r="G22" s="55">
        <v>0</v>
      </c>
      <c r="H22" s="55">
        <v>8</v>
      </c>
      <c r="I22" s="55">
        <v>6</v>
      </c>
      <c r="J22" s="55">
        <v>0</v>
      </c>
      <c r="K22" s="55">
        <v>0</v>
      </c>
      <c r="L22" s="55">
        <v>0</v>
      </c>
      <c r="M22" s="55">
        <v>0</v>
      </c>
      <c r="N22" s="55">
        <v>1</v>
      </c>
      <c r="O22" s="55">
        <v>4</v>
      </c>
      <c r="P22" s="55">
        <v>0</v>
      </c>
      <c r="Q22" s="55">
        <v>0</v>
      </c>
      <c r="R22" s="55">
        <v>0</v>
      </c>
      <c r="S22" s="55">
        <v>0</v>
      </c>
      <c r="T22" s="55">
        <v>0</v>
      </c>
      <c r="U22" s="55">
        <v>0</v>
      </c>
      <c r="V22" s="55">
        <v>9</v>
      </c>
      <c r="W22" s="55">
        <f>I22+M22+O22+Q22</f>
        <v>10</v>
      </c>
      <c r="X22" s="55">
        <f t="shared" si="1"/>
        <v>19</v>
      </c>
      <c r="Y22" s="242">
        <v>55</v>
      </c>
      <c r="Z22" s="242">
        <f t="shared" si="2"/>
        <v>70</v>
      </c>
      <c r="AA22" s="242">
        <f t="shared" si="3"/>
        <v>125</v>
      </c>
      <c r="AB22" s="243"/>
      <c r="AC22" s="16" t="s">
        <v>7</v>
      </c>
    </row>
    <row r="23" spans="1:29" s="115" customFormat="1" ht="21.75" customHeight="1" thickBot="1">
      <c r="A23" s="404" t="s">
        <v>124</v>
      </c>
      <c r="B23" s="404"/>
      <c r="C23" s="31">
        <f aca="true" t="shared" si="4" ref="C23:U23">C22+C21+C20+C19+C18+C17+C16+C15+C14+C13+C12+C11+C10</f>
        <v>636</v>
      </c>
      <c r="D23" s="31">
        <f t="shared" si="4"/>
        <v>489</v>
      </c>
      <c r="E23" s="31">
        <f t="shared" si="4"/>
        <v>1125</v>
      </c>
      <c r="F23" s="31">
        <f t="shared" si="4"/>
        <v>0</v>
      </c>
      <c r="G23" s="31">
        <f t="shared" si="4"/>
        <v>1</v>
      </c>
      <c r="H23" s="31">
        <f t="shared" si="4"/>
        <v>18</v>
      </c>
      <c r="I23" s="31">
        <f t="shared" si="4"/>
        <v>15</v>
      </c>
      <c r="J23" s="31">
        <f t="shared" si="4"/>
        <v>1</v>
      </c>
      <c r="K23" s="31">
        <f t="shared" si="4"/>
        <v>0</v>
      </c>
      <c r="L23" s="31">
        <f t="shared" si="4"/>
        <v>4</v>
      </c>
      <c r="M23" s="31">
        <f t="shared" si="4"/>
        <v>1</v>
      </c>
      <c r="N23" s="31">
        <f t="shared" si="4"/>
        <v>5</v>
      </c>
      <c r="O23" s="31">
        <f t="shared" si="4"/>
        <v>12</v>
      </c>
      <c r="P23" s="31">
        <f t="shared" si="4"/>
        <v>3</v>
      </c>
      <c r="Q23" s="31">
        <f t="shared" si="4"/>
        <v>11</v>
      </c>
      <c r="R23" s="31">
        <f t="shared" si="4"/>
        <v>7</v>
      </c>
      <c r="S23" s="31">
        <f t="shared" si="4"/>
        <v>0</v>
      </c>
      <c r="T23" s="31">
        <f t="shared" si="4"/>
        <v>1</v>
      </c>
      <c r="U23" s="31">
        <f t="shared" si="4"/>
        <v>0</v>
      </c>
      <c r="V23" s="31">
        <f>V22+V20+V19+V18+V17+V16+V15+V14+V12</f>
        <v>39</v>
      </c>
      <c r="W23" s="31">
        <f>W22+W21+W20+W19+W18+W17+W16+W15+W14+W13+W12+W11+W10</f>
        <v>40</v>
      </c>
      <c r="X23" s="31">
        <f>X22+X21+X20+X19+X18+X17+X16+X15+X14+X13+X12+X11+X10</f>
        <v>79</v>
      </c>
      <c r="Y23" s="244">
        <f>Y22+Y21+Y20+Y19+Y18+Y17+Y16+Y15+Y14+Y13+Y12+Y11+Y10</f>
        <v>675</v>
      </c>
      <c r="Z23" s="244">
        <f>Z22+Z21+Z20+Z19+Z18+Z17+Z16+Z15+Z14+Z13+Z12+Z11+Z10</f>
        <v>529</v>
      </c>
      <c r="AA23" s="244">
        <f>AA22+AA21+AA20+AA19+AA18+AA17+AA16+AA15+AA14+AA13+AA12+AA11+AA10</f>
        <v>1204</v>
      </c>
      <c r="AB23" s="293" t="s">
        <v>244</v>
      </c>
      <c r="AC23" s="293"/>
    </row>
    <row r="24" s="115" customFormat="1" ht="13.5" thickTop="1"/>
  </sheetData>
  <sheetProtection/>
  <mergeCells count="46">
    <mergeCell ref="A2:AC2"/>
    <mergeCell ref="AB5:AC9"/>
    <mergeCell ref="A18:B18"/>
    <mergeCell ref="C6:E7"/>
    <mergeCell ref="F6:X6"/>
    <mergeCell ref="A23:B23"/>
    <mergeCell ref="V8:X8"/>
    <mergeCell ref="P8:Q8"/>
    <mergeCell ref="P7:Q7"/>
    <mergeCell ref="R7:S7"/>
    <mergeCell ref="A3:AC3"/>
    <mergeCell ref="A19:B19"/>
    <mergeCell ref="A17:B17"/>
    <mergeCell ref="A10:B10"/>
    <mergeCell ref="T8:U8"/>
    <mergeCell ref="N8:O8"/>
    <mergeCell ref="A4:B4"/>
    <mergeCell ref="Z4:AA4"/>
    <mergeCell ref="A11:B11"/>
    <mergeCell ref="F8:G8"/>
    <mergeCell ref="A5:B9"/>
    <mergeCell ref="R8:S8"/>
    <mergeCell ref="L8:M8"/>
    <mergeCell ref="H8:I8"/>
    <mergeCell ref="J7:K7"/>
    <mergeCell ref="J8:K8"/>
    <mergeCell ref="L7:M7"/>
    <mergeCell ref="N7:O7"/>
    <mergeCell ref="C8:E8"/>
    <mergeCell ref="T7:U7"/>
    <mergeCell ref="V7:X7"/>
    <mergeCell ref="AB4:AC4"/>
    <mergeCell ref="H7:I7"/>
    <mergeCell ref="C5:X5"/>
    <mergeCell ref="Y5:AA8"/>
    <mergeCell ref="F7:G7"/>
    <mergeCell ref="AB23:AC23"/>
    <mergeCell ref="A22:B22"/>
    <mergeCell ref="A20:B20"/>
    <mergeCell ref="A13:B13"/>
    <mergeCell ref="AC14:AC16"/>
    <mergeCell ref="AB10:AC10"/>
    <mergeCell ref="AB12:AC12"/>
    <mergeCell ref="AB13:AC13"/>
    <mergeCell ref="A21:B21"/>
    <mergeCell ref="A14:A16"/>
  </mergeCells>
  <printOptions horizontalCentered="1"/>
  <pageMargins left="1" right="1" top="1" bottom="1" header="1" footer="1"/>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sheetPr>
    <tabColor theme="9" tint="-0.24997000396251678"/>
  </sheetPr>
  <dimension ref="A3:AE22"/>
  <sheetViews>
    <sheetView rightToLeft="1" view="pageBreakPreview" zoomScale="80" zoomScaleNormal="86" zoomScaleSheetLayoutView="80" zoomScalePageLayoutView="0" workbookViewId="0" topLeftCell="A1">
      <selection activeCell="AH13" sqref="AH13"/>
    </sheetView>
  </sheetViews>
  <sheetFormatPr defaultColWidth="9.140625" defaultRowHeight="12.75"/>
  <cols>
    <col min="1" max="1" width="4.57421875" style="0" customWidth="1"/>
    <col min="2" max="2" width="9.00390625" style="0" customWidth="1"/>
    <col min="3" max="12" width="5.7109375" style="0" customWidth="1"/>
    <col min="13" max="13" width="7.28125" style="0" customWidth="1"/>
    <col min="14" max="25" width="5.7109375" style="0" customWidth="1"/>
    <col min="26" max="26" width="7.7109375" style="0" customWidth="1"/>
    <col min="27" max="28" width="6.140625" style="0" customWidth="1"/>
    <col min="29" max="29" width="6.7109375" style="0" customWidth="1"/>
    <col min="30" max="30" width="15.140625" style="0" customWidth="1"/>
    <col min="31" max="31" width="4.28125" style="0" customWidth="1"/>
    <col min="32" max="32" width="9.140625" style="0" customWidth="1"/>
  </cols>
  <sheetData>
    <row r="2" s="115" customFormat="1" ht="12.75"/>
    <row r="3" spans="1:31" s="115" customFormat="1" ht="30" customHeight="1">
      <c r="A3" s="325" t="s">
        <v>533</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row>
    <row r="4" spans="2:31" s="115" customFormat="1" ht="24" customHeight="1">
      <c r="B4" s="325" t="s">
        <v>512</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row>
    <row r="5" spans="1:31" s="115" customFormat="1" ht="20.25" customHeight="1" thickBot="1">
      <c r="A5" s="308" t="s">
        <v>391</v>
      </c>
      <c r="B5" s="308"/>
      <c r="AD5" s="308" t="s">
        <v>511</v>
      </c>
      <c r="AE5" s="308"/>
    </row>
    <row r="6" spans="1:31" s="245" customFormat="1" ht="31.5" customHeight="1" thickTop="1">
      <c r="A6" s="266" t="s">
        <v>331</v>
      </c>
      <c r="B6" s="266"/>
      <c r="C6" s="266" t="s">
        <v>351</v>
      </c>
      <c r="D6" s="266"/>
      <c r="E6" s="266"/>
      <c r="F6" s="266"/>
      <c r="G6" s="266"/>
      <c r="H6" s="266"/>
      <c r="I6" s="266"/>
      <c r="J6" s="266"/>
      <c r="K6" s="266"/>
      <c r="L6" s="266"/>
      <c r="M6" s="266"/>
      <c r="N6" s="266" t="s">
        <v>352</v>
      </c>
      <c r="O6" s="266"/>
      <c r="P6" s="266"/>
      <c r="Q6" s="266"/>
      <c r="R6" s="266"/>
      <c r="S6" s="266"/>
      <c r="T6" s="266"/>
      <c r="U6" s="266"/>
      <c r="V6" s="266"/>
      <c r="W6" s="266"/>
      <c r="X6" s="266"/>
      <c r="Y6" s="266"/>
      <c r="Z6" s="266"/>
      <c r="AA6" s="269" t="s">
        <v>353</v>
      </c>
      <c r="AB6" s="269"/>
      <c r="AC6" s="269"/>
      <c r="AD6" s="247"/>
      <c r="AE6" s="247"/>
    </row>
    <row r="7" spans="1:31" s="245" customFormat="1" ht="36" customHeight="1">
      <c r="A7" s="267"/>
      <c r="B7" s="267"/>
      <c r="C7" s="270" t="s">
        <v>363</v>
      </c>
      <c r="D7" s="270"/>
      <c r="E7" s="405" t="s">
        <v>364</v>
      </c>
      <c r="F7" s="405"/>
      <c r="G7" s="405" t="s">
        <v>365</v>
      </c>
      <c r="H7" s="405"/>
      <c r="I7" s="406" t="s">
        <v>366</v>
      </c>
      <c r="J7" s="406"/>
      <c r="K7" s="267" t="s">
        <v>348</v>
      </c>
      <c r="L7" s="267"/>
      <c r="M7" s="267"/>
      <c r="N7" s="267" t="s">
        <v>354</v>
      </c>
      <c r="O7" s="267"/>
      <c r="P7" s="406" t="s">
        <v>367</v>
      </c>
      <c r="Q7" s="406"/>
      <c r="R7" s="267" t="s">
        <v>368</v>
      </c>
      <c r="S7" s="267"/>
      <c r="T7" s="267" t="s">
        <v>369</v>
      </c>
      <c r="U7" s="267"/>
      <c r="V7" s="406" t="s">
        <v>370</v>
      </c>
      <c r="W7" s="406"/>
      <c r="X7" s="267" t="s">
        <v>348</v>
      </c>
      <c r="Y7" s="267"/>
      <c r="Z7" s="267"/>
      <c r="AA7" s="270"/>
      <c r="AB7" s="270"/>
      <c r="AC7" s="270"/>
      <c r="AD7" s="163"/>
      <c r="AE7" s="163"/>
    </row>
    <row r="8" spans="1:31" s="245" customFormat="1" ht="30" customHeight="1" thickBot="1">
      <c r="A8" s="268"/>
      <c r="B8" s="268"/>
      <c r="C8" s="167" t="s">
        <v>135</v>
      </c>
      <c r="D8" s="167" t="s">
        <v>136</v>
      </c>
      <c r="E8" s="167" t="s">
        <v>135</v>
      </c>
      <c r="F8" s="167" t="s">
        <v>136</v>
      </c>
      <c r="G8" s="167" t="s">
        <v>135</v>
      </c>
      <c r="H8" s="167" t="s">
        <v>136</v>
      </c>
      <c r="I8" s="167" t="s">
        <v>135</v>
      </c>
      <c r="J8" s="167" t="s">
        <v>136</v>
      </c>
      <c r="K8" s="167" t="s">
        <v>135</v>
      </c>
      <c r="L8" s="167" t="s">
        <v>136</v>
      </c>
      <c r="M8" s="167" t="s">
        <v>124</v>
      </c>
      <c r="N8" s="167" t="s">
        <v>135</v>
      </c>
      <c r="O8" s="167" t="s">
        <v>136</v>
      </c>
      <c r="P8" s="167" t="s">
        <v>135</v>
      </c>
      <c r="Q8" s="167" t="s">
        <v>136</v>
      </c>
      <c r="R8" s="167" t="s">
        <v>135</v>
      </c>
      <c r="S8" s="167" t="s">
        <v>136</v>
      </c>
      <c r="T8" s="167" t="s">
        <v>135</v>
      </c>
      <c r="U8" s="167" t="s">
        <v>136</v>
      </c>
      <c r="V8" s="167" t="s">
        <v>135</v>
      </c>
      <c r="W8" s="167" t="s">
        <v>136</v>
      </c>
      <c r="X8" s="167" t="s">
        <v>135</v>
      </c>
      <c r="Y8" s="167" t="s">
        <v>136</v>
      </c>
      <c r="Z8" s="167" t="s">
        <v>124</v>
      </c>
      <c r="AA8" s="167" t="s">
        <v>135</v>
      </c>
      <c r="AB8" s="167" t="s">
        <v>136</v>
      </c>
      <c r="AC8" s="167" t="s">
        <v>124</v>
      </c>
      <c r="AD8" s="167"/>
      <c r="AE8" s="168"/>
    </row>
    <row r="9" spans="1:31" s="245" customFormat="1" ht="27.75" customHeight="1">
      <c r="A9" s="311" t="s">
        <v>312</v>
      </c>
      <c r="B9" s="311"/>
      <c r="C9" s="37">
        <v>1</v>
      </c>
      <c r="D9" s="37">
        <v>2</v>
      </c>
      <c r="E9" s="37">
        <v>14</v>
      </c>
      <c r="F9" s="37">
        <v>2</v>
      </c>
      <c r="G9" s="37">
        <v>41</v>
      </c>
      <c r="H9" s="37">
        <v>9</v>
      </c>
      <c r="I9" s="37">
        <v>26</v>
      </c>
      <c r="J9" s="37">
        <v>50</v>
      </c>
      <c r="K9" s="37">
        <f>I9+G9+E9+C9</f>
        <v>82</v>
      </c>
      <c r="L9" s="37">
        <f>J9+H9+F9+D9</f>
        <v>63</v>
      </c>
      <c r="M9" s="37">
        <f>L9+K9</f>
        <v>145</v>
      </c>
      <c r="N9" s="37">
        <v>3</v>
      </c>
      <c r="O9" s="37">
        <v>0</v>
      </c>
      <c r="P9" s="37">
        <v>25</v>
      </c>
      <c r="Q9" s="37">
        <v>6</v>
      </c>
      <c r="R9" s="37">
        <v>23</v>
      </c>
      <c r="S9" s="37">
        <v>23</v>
      </c>
      <c r="T9" s="37">
        <v>24</v>
      </c>
      <c r="U9" s="37">
        <v>32</v>
      </c>
      <c r="V9" s="37">
        <v>7</v>
      </c>
      <c r="W9" s="37">
        <v>2</v>
      </c>
      <c r="X9" s="37">
        <f>V9+T9+R9+P9+N9</f>
        <v>82</v>
      </c>
      <c r="Y9" s="37">
        <f aca="true" t="shared" si="0" ref="Y9:Y18">W9+U9+S9+Q9+O9</f>
        <v>63</v>
      </c>
      <c r="Z9" s="37">
        <f>Y9+X9</f>
        <v>145</v>
      </c>
      <c r="AA9" s="37">
        <v>8</v>
      </c>
      <c r="AB9" s="37">
        <v>27</v>
      </c>
      <c r="AC9" s="37">
        <f>AB9+AA9</f>
        <v>35</v>
      </c>
      <c r="AD9" s="246"/>
      <c r="AE9" s="221" t="s">
        <v>259</v>
      </c>
    </row>
    <row r="10" spans="1:31" s="115" customFormat="1" ht="27.75" customHeight="1">
      <c r="A10" s="52" t="s">
        <v>114</v>
      </c>
      <c r="B10" s="52"/>
      <c r="C10" s="50">
        <v>0</v>
      </c>
      <c r="D10" s="50">
        <v>0</v>
      </c>
      <c r="E10" s="50">
        <v>2</v>
      </c>
      <c r="F10" s="50">
        <v>0</v>
      </c>
      <c r="G10" s="50">
        <v>9</v>
      </c>
      <c r="H10" s="50">
        <v>4</v>
      </c>
      <c r="I10" s="50">
        <v>7</v>
      </c>
      <c r="J10" s="50">
        <v>7</v>
      </c>
      <c r="K10" s="50">
        <f aca="true" t="shared" si="1" ref="K10:L21">I10+G10+E10+C10</f>
        <v>18</v>
      </c>
      <c r="L10" s="50">
        <f t="shared" si="1"/>
        <v>11</v>
      </c>
      <c r="M10" s="50">
        <f aca="true" t="shared" si="2" ref="M10:M22">L10+K10</f>
        <v>29</v>
      </c>
      <c r="N10" s="50">
        <v>0</v>
      </c>
      <c r="O10" s="50">
        <v>0</v>
      </c>
      <c r="P10" s="50">
        <v>1</v>
      </c>
      <c r="Q10" s="50">
        <v>0</v>
      </c>
      <c r="R10" s="50">
        <v>3</v>
      </c>
      <c r="S10" s="50">
        <v>3</v>
      </c>
      <c r="T10" s="50">
        <v>13</v>
      </c>
      <c r="U10" s="50">
        <v>8</v>
      </c>
      <c r="V10" s="50">
        <v>1</v>
      </c>
      <c r="W10" s="50">
        <v>0</v>
      </c>
      <c r="X10" s="50">
        <f>V10+T10+R10+P10+N10</f>
        <v>18</v>
      </c>
      <c r="Y10" s="50">
        <f t="shared" si="0"/>
        <v>11</v>
      </c>
      <c r="Z10" s="50">
        <f aca="true" t="shared" si="3" ref="Z10:Z22">Y10+X10</f>
        <v>29</v>
      </c>
      <c r="AA10" s="50">
        <v>5</v>
      </c>
      <c r="AB10" s="50">
        <v>11</v>
      </c>
      <c r="AC10" s="50">
        <f aca="true" t="shared" si="4" ref="AC10:AC21">AB10+AA10</f>
        <v>16</v>
      </c>
      <c r="AD10" s="165"/>
      <c r="AE10" s="165" t="s">
        <v>12</v>
      </c>
    </row>
    <row r="11" spans="1:31" s="115" customFormat="1" ht="27.75" customHeight="1">
      <c r="A11" s="280" t="s">
        <v>115</v>
      </c>
      <c r="B11" s="280"/>
      <c r="C11" s="50">
        <v>0</v>
      </c>
      <c r="D11" s="50">
        <v>1</v>
      </c>
      <c r="E11" s="50">
        <v>5</v>
      </c>
      <c r="F11" s="50">
        <v>1</v>
      </c>
      <c r="G11" s="50">
        <v>4</v>
      </c>
      <c r="H11" s="50">
        <v>1</v>
      </c>
      <c r="I11" s="50">
        <v>9</v>
      </c>
      <c r="J11" s="50">
        <v>7</v>
      </c>
      <c r="K11" s="50">
        <f t="shared" si="1"/>
        <v>18</v>
      </c>
      <c r="L11" s="50">
        <f t="shared" si="1"/>
        <v>10</v>
      </c>
      <c r="M11" s="50">
        <f t="shared" si="2"/>
        <v>28</v>
      </c>
      <c r="N11" s="50">
        <v>0</v>
      </c>
      <c r="O11" s="50">
        <v>1</v>
      </c>
      <c r="P11" s="50">
        <v>6</v>
      </c>
      <c r="Q11" s="50">
        <v>0</v>
      </c>
      <c r="R11" s="50">
        <v>7</v>
      </c>
      <c r="S11" s="50">
        <v>4</v>
      </c>
      <c r="T11" s="50">
        <v>3</v>
      </c>
      <c r="U11" s="50">
        <v>0</v>
      </c>
      <c r="V11" s="50">
        <v>2</v>
      </c>
      <c r="W11" s="50">
        <v>5</v>
      </c>
      <c r="X11" s="50">
        <f>V11+T11+R11+P11+N11</f>
        <v>18</v>
      </c>
      <c r="Y11" s="50">
        <f t="shared" si="0"/>
        <v>10</v>
      </c>
      <c r="Z11" s="50">
        <f t="shared" si="3"/>
        <v>28</v>
      </c>
      <c r="AA11" s="50">
        <v>1</v>
      </c>
      <c r="AB11" s="50">
        <v>0</v>
      </c>
      <c r="AC11" s="50">
        <f t="shared" si="4"/>
        <v>1</v>
      </c>
      <c r="AD11" s="165"/>
      <c r="AE11" s="165" t="s">
        <v>8</v>
      </c>
    </row>
    <row r="12" spans="1:31" s="115" customFormat="1" ht="27.75" customHeight="1">
      <c r="A12" s="280" t="s">
        <v>319</v>
      </c>
      <c r="B12" s="280"/>
      <c r="C12" s="50">
        <v>0</v>
      </c>
      <c r="D12" s="50">
        <v>2</v>
      </c>
      <c r="E12" s="50">
        <v>0</v>
      </c>
      <c r="F12" s="50">
        <v>7</v>
      </c>
      <c r="G12" s="50">
        <v>17</v>
      </c>
      <c r="H12" s="50">
        <v>18</v>
      </c>
      <c r="I12" s="50">
        <v>14</v>
      </c>
      <c r="J12" s="50">
        <v>25</v>
      </c>
      <c r="K12" s="50">
        <f t="shared" si="1"/>
        <v>31</v>
      </c>
      <c r="L12" s="50">
        <f t="shared" si="1"/>
        <v>52</v>
      </c>
      <c r="M12" s="50">
        <f t="shared" si="2"/>
        <v>83</v>
      </c>
      <c r="N12" s="50">
        <v>0</v>
      </c>
      <c r="O12" s="50">
        <v>0</v>
      </c>
      <c r="P12" s="50">
        <v>5</v>
      </c>
      <c r="Q12" s="50">
        <v>9</v>
      </c>
      <c r="R12" s="50">
        <v>13</v>
      </c>
      <c r="S12" s="50">
        <v>21</v>
      </c>
      <c r="T12" s="50">
        <v>11</v>
      </c>
      <c r="U12" s="50">
        <v>17</v>
      </c>
      <c r="V12" s="50">
        <v>2</v>
      </c>
      <c r="W12" s="50">
        <v>5</v>
      </c>
      <c r="X12" s="50">
        <f>V12+T12+R12+P12+N12</f>
        <v>31</v>
      </c>
      <c r="Y12" s="50">
        <f t="shared" si="0"/>
        <v>52</v>
      </c>
      <c r="Z12" s="50">
        <f t="shared" si="3"/>
        <v>83</v>
      </c>
      <c r="AA12" s="50">
        <v>12</v>
      </c>
      <c r="AB12" s="50">
        <v>11</v>
      </c>
      <c r="AC12" s="50">
        <f t="shared" si="4"/>
        <v>23</v>
      </c>
      <c r="AD12" s="165"/>
      <c r="AE12" s="165" t="s">
        <v>11</v>
      </c>
    </row>
    <row r="13" spans="1:31" s="115" customFormat="1" ht="27.75" customHeight="1">
      <c r="A13" s="284" t="s">
        <v>117</v>
      </c>
      <c r="B13" s="164" t="s">
        <v>385</v>
      </c>
      <c r="C13" s="50">
        <v>4</v>
      </c>
      <c r="D13" s="50">
        <v>0</v>
      </c>
      <c r="E13" s="50">
        <v>12</v>
      </c>
      <c r="F13" s="50">
        <v>5</v>
      </c>
      <c r="G13" s="50">
        <v>29</v>
      </c>
      <c r="H13" s="50">
        <v>7</v>
      </c>
      <c r="I13" s="50">
        <v>14</v>
      </c>
      <c r="J13" s="50">
        <v>17</v>
      </c>
      <c r="K13" s="50">
        <f t="shared" si="1"/>
        <v>59</v>
      </c>
      <c r="L13" s="50">
        <f t="shared" si="1"/>
        <v>29</v>
      </c>
      <c r="M13" s="50">
        <f t="shared" si="2"/>
        <v>88</v>
      </c>
      <c r="N13" s="50">
        <v>0</v>
      </c>
      <c r="O13" s="50">
        <v>0</v>
      </c>
      <c r="P13" s="50">
        <v>11</v>
      </c>
      <c r="Q13" s="50">
        <v>6</v>
      </c>
      <c r="R13" s="50">
        <v>27</v>
      </c>
      <c r="S13" s="50">
        <v>13</v>
      </c>
      <c r="T13" s="50">
        <v>16</v>
      </c>
      <c r="U13" s="50">
        <v>8</v>
      </c>
      <c r="V13" s="50">
        <v>5</v>
      </c>
      <c r="W13" s="50">
        <v>2</v>
      </c>
      <c r="X13" s="50">
        <f>V13+T13+R13+P13+N13</f>
        <v>59</v>
      </c>
      <c r="Y13" s="50">
        <f t="shared" si="0"/>
        <v>29</v>
      </c>
      <c r="Z13" s="50">
        <f t="shared" si="3"/>
        <v>88</v>
      </c>
      <c r="AA13" s="50">
        <v>4</v>
      </c>
      <c r="AB13" s="50">
        <v>1</v>
      </c>
      <c r="AC13" s="50">
        <f t="shared" si="4"/>
        <v>5</v>
      </c>
      <c r="AD13" s="249" t="s">
        <v>261</v>
      </c>
      <c r="AE13" s="315" t="s">
        <v>4</v>
      </c>
    </row>
    <row r="14" spans="1:31" s="115" customFormat="1" ht="27.75" customHeight="1">
      <c r="A14" s="284"/>
      <c r="B14" s="164" t="s">
        <v>386</v>
      </c>
      <c r="C14" s="50">
        <v>16</v>
      </c>
      <c r="D14" s="50">
        <v>15</v>
      </c>
      <c r="E14" s="50">
        <v>49</v>
      </c>
      <c r="F14" s="50">
        <v>50</v>
      </c>
      <c r="G14" s="50">
        <v>55</v>
      </c>
      <c r="H14" s="50">
        <v>52</v>
      </c>
      <c r="I14" s="50">
        <v>51</v>
      </c>
      <c r="J14" s="50">
        <v>70</v>
      </c>
      <c r="K14" s="50">
        <f t="shared" si="1"/>
        <v>171</v>
      </c>
      <c r="L14" s="50">
        <f>J14+H14+F14+D14</f>
        <v>187</v>
      </c>
      <c r="M14" s="50">
        <f t="shared" si="2"/>
        <v>358</v>
      </c>
      <c r="N14" s="50">
        <v>2</v>
      </c>
      <c r="O14" s="50">
        <v>2</v>
      </c>
      <c r="P14" s="50">
        <v>36</v>
      </c>
      <c r="Q14" s="50">
        <v>61</v>
      </c>
      <c r="R14" s="50">
        <v>47</v>
      </c>
      <c r="S14" s="50">
        <v>90</v>
      </c>
      <c r="T14" s="50">
        <v>64</v>
      </c>
      <c r="U14" s="50">
        <v>33</v>
      </c>
      <c r="V14" s="50">
        <v>22</v>
      </c>
      <c r="W14" s="50">
        <v>1</v>
      </c>
      <c r="X14" s="50">
        <f aca="true" t="shared" si="5" ref="X14:Y21">V14+T14+R14+P14+N14</f>
        <v>171</v>
      </c>
      <c r="Y14" s="50">
        <f t="shared" si="0"/>
        <v>187</v>
      </c>
      <c r="Z14" s="50">
        <f t="shared" si="3"/>
        <v>358</v>
      </c>
      <c r="AA14" s="50">
        <v>3</v>
      </c>
      <c r="AB14" s="50">
        <v>24</v>
      </c>
      <c r="AC14" s="50">
        <f t="shared" si="4"/>
        <v>27</v>
      </c>
      <c r="AD14" s="249" t="s">
        <v>269</v>
      </c>
      <c r="AE14" s="316"/>
    </row>
    <row r="15" spans="1:31" s="115" customFormat="1" ht="27.75" customHeight="1">
      <c r="A15" s="284"/>
      <c r="B15" s="250" t="s">
        <v>387</v>
      </c>
      <c r="C15" s="55">
        <v>3</v>
      </c>
      <c r="D15" s="55">
        <v>4</v>
      </c>
      <c r="E15" s="55">
        <v>5</v>
      </c>
      <c r="F15" s="55">
        <v>2</v>
      </c>
      <c r="G15" s="55">
        <v>6</v>
      </c>
      <c r="H15" s="55">
        <v>3</v>
      </c>
      <c r="I15" s="55">
        <v>4</v>
      </c>
      <c r="J15" s="55">
        <v>12</v>
      </c>
      <c r="K15" s="55">
        <f>I15+G15+E15+C15</f>
        <v>18</v>
      </c>
      <c r="L15" s="55">
        <f t="shared" si="1"/>
        <v>21</v>
      </c>
      <c r="M15" s="55">
        <f t="shared" si="2"/>
        <v>39</v>
      </c>
      <c r="N15" s="55">
        <v>1</v>
      </c>
      <c r="O15" s="55">
        <v>0</v>
      </c>
      <c r="P15" s="55">
        <v>7</v>
      </c>
      <c r="Q15" s="55">
        <v>3</v>
      </c>
      <c r="R15" s="55">
        <v>4</v>
      </c>
      <c r="S15" s="55">
        <v>13</v>
      </c>
      <c r="T15" s="55">
        <v>6</v>
      </c>
      <c r="U15" s="55">
        <v>5</v>
      </c>
      <c r="V15" s="55">
        <v>0</v>
      </c>
      <c r="W15" s="55">
        <v>0</v>
      </c>
      <c r="X15" s="55">
        <f t="shared" si="5"/>
        <v>18</v>
      </c>
      <c r="Y15" s="55">
        <f t="shared" si="0"/>
        <v>21</v>
      </c>
      <c r="Z15" s="55">
        <f t="shared" si="3"/>
        <v>39</v>
      </c>
      <c r="AA15" s="55">
        <v>2</v>
      </c>
      <c r="AB15" s="55">
        <v>1</v>
      </c>
      <c r="AC15" s="55">
        <f t="shared" si="4"/>
        <v>3</v>
      </c>
      <c r="AD15" s="251" t="s">
        <v>270</v>
      </c>
      <c r="AE15" s="316"/>
    </row>
    <row r="16" spans="1:31" s="115" customFormat="1" ht="27.75" customHeight="1">
      <c r="A16" s="280" t="s">
        <v>237</v>
      </c>
      <c r="B16" s="280"/>
      <c r="C16" s="50">
        <v>8</v>
      </c>
      <c r="D16" s="50">
        <v>1</v>
      </c>
      <c r="E16" s="50">
        <v>11</v>
      </c>
      <c r="F16" s="50">
        <v>1</v>
      </c>
      <c r="G16" s="50">
        <v>17</v>
      </c>
      <c r="H16" s="50">
        <v>2</v>
      </c>
      <c r="I16" s="50">
        <v>15</v>
      </c>
      <c r="J16" s="50">
        <v>0</v>
      </c>
      <c r="K16" s="50">
        <f t="shared" si="1"/>
        <v>51</v>
      </c>
      <c r="L16" s="50">
        <f t="shared" si="1"/>
        <v>4</v>
      </c>
      <c r="M16" s="50">
        <f t="shared" si="2"/>
        <v>55</v>
      </c>
      <c r="N16" s="50">
        <v>10</v>
      </c>
      <c r="O16" s="50">
        <v>1</v>
      </c>
      <c r="P16" s="50">
        <v>13</v>
      </c>
      <c r="Q16" s="50">
        <v>1</v>
      </c>
      <c r="R16" s="50">
        <v>18</v>
      </c>
      <c r="S16" s="50">
        <v>0</v>
      </c>
      <c r="T16" s="50">
        <v>10</v>
      </c>
      <c r="U16" s="50">
        <v>2</v>
      </c>
      <c r="V16" s="50">
        <v>0</v>
      </c>
      <c r="W16" s="50">
        <v>0</v>
      </c>
      <c r="X16" s="50">
        <f t="shared" si="5"/>
        <v>51</v>
      </c>
      <c r="Y16" s="50">
        <f t="shared" si="0"/>
        <v>4</v>
      </c>
      <c r="Z16" s="50">
        <f t="shared" si="3"/>
        <v>55</v>
      </c>
      <c r="AA16" s="50">
        <v>0</v>
      </c>
      <c r="AB16" s="50">
        <v>0</v>
      </c>
      <c r="AC16" s="50">
        <f t="shared" si="4"/>
        <v>0</v>
      </c>
      <c r="AD16" s="165"/>
      <c r="AE16" s="165" t="s">
        <v>276</v>
      </c>
    </row>
    <row r="17" spans="1:31" s="115" customFormat="1" ht="27.75" customHeight="1">
      <c r="A17" s="280" t="s">
        <v>310</v>
      </c>
      <c r="B17" s="280"/>
      <c r="C17" s="50">
        <v>1</v>
      </c>
      <c r="D17" s="50">
        <v>0</v>
      </c>
      <c r="E17" s="50">
        <v>11</v>
      </c>
      <c r="F17" s="50">
        <v>3</v>
      </c>
      <c r="G17" s="50">
        <v>30</v>
      </c>
      <c r="H17" s="50">
        <v>7</v>
      </c>
      <c r="I17" s="50">
        <v>6</v>
      </c>
      <c r="J17" s="50">
        <v>19</v>
      </c>
      <c r="K17" s="50">
        <f t="shared" si="1"/>
        <v>48</v>
      </c>
      <c r="L17" s="50">
        <f t="shared" si="1"/>
        <v>29</v>
      </c>
      <c r="M17" s="50">
        <f t="shared" si="2"/>
        <v>77</v>
      </c>
      <c r="N17" s="50">
        <v>0</v>
      </c>
      <c r="O17" s="50">
        <v>0</v>
      </c>
      <c r="P17" s="50">
        <v>9</v>
      </c>
      <c r="Q17" s="50">
        <v>6</v>
      </c>
      <c r="R17" s="50">
        <v>29</v>
      </c>
      <c r="S17" s="50">
        <v>8</v>
      </c>
      <c r="T17" s="50">
        <v>10</v>
      </c>
      <c r="U17" s="50">
        <v>11</v>
      </c>
      <c r="V17" s="50">
        <v>0</v>
      </c>
      <c r="W17" s="50">
        <v>4</v>
      </c>
      <c r="X17" s="50">
        <f t="shared" si="5"/>
        <v>48</v>
      </c>
      <c r="Y17" s="50">
        <f t="shared" si="0"/>
        <v>29</v>
      </c>
      <c r="Z17" s="50">
        <f t="shared" si="3"/>
        <v>77</v>
      </c>
      <c r="AA17" s="50">
        <v>0</v>
      </c>
      <c r="AB17" s="50">
        <v>0</v>
      </c>
      <c r="AC17" s="50">
        <f t="shared" si="4"/>
        <v>0</v>
      </c>
      <c r="AD17" s="165"/>
      <c r="AE17" s="165" t="s">
        <v>5</v>
      </c>
    </row>
    <row r="18" spans="1:31" s="115" customFormat="1" ht="27.75" customHeight="1">
      <c r="A18" s="8" t="s">
        <v>376</v>
      </c>
      <c r="B18" s="8"/>
      <c r="C18" s="50">
        <v>1</v>
      </c>
      <c r="D18" s="50">
        <v>0</v>
      </c>
      <c r="E18" s="50">
        <v>4</v>
      </c>
      <c r="F18" s="50">
        <v>0</v>
      </c>
      <c r="G18" s="50">
        <v>29</v>
      </c>
      <c r="H18" s="50">
        <v>3</v>
      </c>
      <c r="I18" s="50">
        <v>35</v>
      </c>
      <c r="J18" s="50">
        <v>33</v>
      </c>
      <c r="K18" s="50">
        <f t="shared" si="1"/>
        <v>69</v>
      </c>
      <c r="L18" s="50">
        <f t="shared" si="1"/>
        <v>36</v>
      </c>
      <c r="M18" s="50">
        <f t="shared" si="2"/>
        <v>105</v>
      </c>
      <c r="N18" s="50">
        <v>0</v>
      </c>
      <c r="O18" s="50">
        <v>0</v>
      </c>
      <c r="P18" s="50">
        <v>11</v>
      </c>
      <c r="Q18" s="50">
        <v>0</v>
      </c>
      <c r="R18" s="50">
        <v>20</v>
      </c>
      <c r="S18" s="50">
        <v>3</v>
      </c>
      <c r="T18" s="50">
        <v>36</v>
      </c>
      <c r="U18" s="50">
        <v>33</v>
      </c>
      <c r="V18" s="50">
        <v>2</v>
      </c>
      <c r="W18" s="50">
        <v>0</v>
      </c>
      <c r="X18" s="50">
        <f t="shared" si="5"/>
        <v>69</v>
      </c>
      <c r="Y18" s="50">
        <f t="shared" si="0"/>
        <v>36</v>
      </c>
      <c r="Z18" s="50">
        <f t="shared" si="3"/>
        <v>105</v>
      </c>
      <c r="AA18" s="50">
        <v>7</v>
      </c>
      <c r="AB18" s="50">
        <v>5</v>
      </c>
      <c r="AC18" s="50">
        <f t="shared" si="4"/>
        <v>12</v>
      </c>
      <c r="AD18" s="165"/>
      <c r="AE18" s="165" t="s">
        <v>6</v>
      </c>
    </row>
    <row r="19" spans="1:31" s="115" customFormat="1" ht="27.75" customHeight="1">
      <c r="A19" s="280" t="s">
        <v>121</v>
      </c>
      <c r="B19" s="280"/>
      <c r="C19" s="50">
        <v>1</v>
      </c>
      <c r="D19" s="50">
        <v>0</v>
      </c>
      <c r="E19" s="50">
        <v>5</v>
      </c>
      <c r="F19" s="50">
        <v>0</v>
      </c>
      <c r="G19" s="50">
        <v>14</v>
      </c>
      <c r="H19" s="50">
        <v>8</v>
      </c>
      <c r="I19" s="50">
        <v>13</v>
      </c>
      <c r="J19" s="50">
        <v>7</v>
      </c>
      <c r="K19" s="50">
        <f t="shared" si="1"/>
        <v>33</v>
      </c>
      <c r="L19" s="50">
        <f t="shared" si="1"/>
        <v>15</v>
      </c>
      <c r="M19" s="50">
        <f t="shared" si="2"/>
        <v>48</v>
      </c>
      <c r="N19" s="50">
        <v>0</v>
      </c>
      <c r="O19" s="50">
        <v>0</v>
      </c>
      <c r="P19" s="50">
        <v>5</v>
      </c>
      <c r="Q19" s="50">
        <v>0</v>
      </c>
      <c r="R19" s="50">
        <v>15</v>
      </c>
      <c r="S19" s="50">
        <v>7</v>
      </c>
      <c r="T19" s="50">
        <v>10</v>
      </c>
      <c r="U19" s="50">
        <v>7</v>
      </c>
      <c r="V19" s="50">
        <v>3</v>
      </c>
      <c r="W19" s="50">
        <v>1</v>
      </c>
      <c r="X19" s="50">
        <f t="shared" si="5"/>
        <v>33</v>
      </c>
      <c r="Y19" s="50">
        <f t="shared" si="5"/>
        <v>15</v>
      </c>
      <c r="Z19" s="50">
        <f t="shared" si="3"/>
        <v>48</v>
      </c>
      <c r="AA19" s="50">
        <v>17</v>
      </c>
      <c r="AB19" s="50">
        <v>9</v>
      </c>
      <c r="AC19" s="50">
        <f t="shared" si="4"/>
        <v>26</v>
      </c>
      <c r="AD19" s="165"/>
      <c r="AE19" s="165" t="s">
        <v>13</v>
      </c>
    </row>
    <row r="20" spans="1:31" s="115" customFormat="1" ht="27.75" customHeight="1">
      <c r="A20" s="280" t="s">
        <v>332</v>
      </c>
      <c r="B20" s="280"/>
      <c r="C20" s="50">
        <v>0</v>
      </c>
      <c r="D20" s="50">
        <v>0</v>
      </c>
      <c r="E20" s="50">
        <v>1</v>
      </c>
      <c r="F20" s="50">
        <v>0</v>
      </c>
      <c r="G20" s="50">
        <v>8</v>
      </c>
      <c r="H20" s="50">
        <v>2</v>
      </c>
      <c r="I20" s="50">
        <v>13</v>
      </c>
      <c r="J20" s="50">
        <v>0</v>
      </c>
      <c r="K20" s="50">
        <v>22</v>
      </c>
      <c r="L20" s="50">
        <v>2</v>
      </c>
      <c r="M20" s="50">
        <f t="shared" si="2"/>
        <v>24</v>
      </c>
      <c r="N20" s="50">
        <v>0</v>
      </c>
      <c r="O20" s="50">
        <v>0</v>
      </c>
      <c r="P20" s="50">
        <v>9</v>
      </c>
      <c r="Q20" s="50">
        <v>0</v>
      </c>
      <c r="R20" s="50">
        <v>8</v>
      </c>
      <c r="S20" s="50">
        <v>2</v>
      </c>
      <c r="T20" s="50">
        <v>5</v>
      </c>
      <c r="U20" s="50">
        <v>0</v>
      </c>
      <c r="V20" s="50">
        <v>0</v>
      </c>
      <c r="W20" s="50">
        <v>0</v>
      </c>
      <c r="X20" s="50">
        <f t="shared" si="5"/>
        <v>22</v>
      </c>
      <c r="Y20" s="50">
        <f t="shared" si="5"/>
        <v>2</v>
      </c>
      <c r="Z20" s="50">
        <f t="shared" si="3"/>
        <v>24</v>
      </c>
      <c r="AA20" s="50">
        <v>0</v>
      </c>
      <c r="AB20" s="50">
        <v>0</v>
      </c>
      <c r="AC20" s="50">
        <v>0</v>
      </c>
      <c r="AD20" s="165"/>
      <c r="AE20" s="165" t="s">
        <v>14</v>
      </c>
    </row>
    <row r="21" spans="1:31" s="115" customFormat="1" ht="27.75" customHeight="1" thickBot="1">
      <c r="A21" s="281" t="s">
        <v>123</v>
      </c>
      <c r="B21" s="281"/>
      <c r="C21" s="58">
        <v>0</v>
      </c>
      <c r="D21" s="58">
        <v>0</v>
      </c>
      <c r="E21" s="58">
        <v>7</v>
      </c>
      <c r="F21" s="58">
        <v>1</v>
      </c>
      <c r="G21" s="58">
        <v>32</v>
      </c>
      <c r="H21" s="58">
        <v>12</v>
      </c>
      <c r="I21" s="58">
        <v>16</v>
      </c>
      <c r="J21" s="58">
        <v>57</v>
      </c>
      <c r="K21" s="58">
        <f t="shared" si="1"/>
        <v>55</v>
      </c>
      <c r="L21" s="58">
        <f t="shared" si="1"/>
        <v>70</v>
      </c>
      <c r="M21" s="58">
        <f t="shared" si="2"/>
        <v>125</v>
      </c>
      <c r="N21" s="58">
        <v>0</v>
      </c>
      <c r="O21" s="58">
        <v>0</v>
      </c>
      <c r="P21" s="58">
        <v>5</v>
      </c>
      <c r="Q21" s="58">
        <v>8</v>
      </c>
      <c r="R21" s="58">
        <v>24</v>
      </c>
      <c r="S21" s="58">
        <v>37</v>
      </c>
      <c r="T21" s="58">
        <v>23</v>
      </c>
      <c r="U21" s="58">
        <v>23</v>
      </c>
      <c r="V21" s="58">
        <v>3</v>
      </c>
      <c r="W21" s="58">
        <v>2</v>
      </c>
      <c r="X21" s="58">
        <f t="shared" si="5"/>
        <v>55</v>
      </c>
      <c r="Y21" s="58">
        <f t="shared" si="5"/>
        <v>70</v>
      </c>
      <c r="Z21" s="58">
        <f t="shared" si="3"/>
        <v>125</v>
      </c>
      <c r="AA21" s="58">
        <v>0</v>
      </c>
      <c r="AB21" s="58">
        <v>0</v>
      </c>
      <c r="AC21" s="58">
        <f t="shared" si="4"/>
        <v>0</v>
      </c>
      <c r="AD21" s="248"/>
      <c r="AE21" s="248" t="s">
        <v>7</v>
      </c>
    </row>
    <row r="22" spans="1:31" s="115" customFormat="1" ht="27.75" customHeight="1" thickBot="1">
      <c r="A22" s="282" t="s">
        <v>124</v>
      </c>
      <c r="B22" s="282"/>
      <c r="C22" s="31">
        <f aca="true" t="shared" si="6" ref="C22:L22">SUM(C9:C21)</f>
        <v>35</v>
      </c>
      <c r="D22" s="31">
        <f t="shared" si="6"/>
        <v>25</v>
      </c>
      <c r="E22" s="31">
        <f t="shared" si="6"/>
        <v>126</v>
      </c>
      <c r="F22" s="31">
        <f t="shared" si="6"/>
        <v>72</v>
      </c>
      <c r="G22" s="31">
        <f t="shared" si="6"/>
        <v>291</v>
      </c>
      <c r="H22" s="31">
        <f t="shared" si="6"/>
        <v>128</v>
      </c>
      <c r="I22" s="31">
        <f t="shared" si="6"/>
        <v>223</v>
      </c>
      <c r="J22" s="31">
        <f t="shared" si="6"/>
        <v>304</v>
      </c>
      <c r="K22" s="31">
        <f t="shared" si="6"/>
        <v>675</v>
      </c>
      <c r="L22" s="31">
        <f t="shared" si="6"/>
        <v>529</v>
      </c>
      <c r="M22" s="31">
        <f t="shared" si="2"/>
        <v>1204</v>
      </c>
      <c r="N22" s="31">
        <f aca="true" t="shared" si="7" ref="N22:Y22">SUM(N9:N21)</f>
        <v>16</v>
      </c>
      <c r="O22" s="31">
        <f t="shared" si="7"/>
        <v>4</v>
      </c>
      <c r="P22" s="31">
        <f t="shared" si="7"/>
        <v>143</v>
      </c>
      <c r="Q22" s="31">
        <f t="shared" si="7"/>
        <v>100</v>
      </c>
      <c r="R22" s="31">
        <f t="shared" si="7"/>
        <v>238</v>
      </c>
      <c r="S22" s="31">
        <f t="shared" si="7"/>
        <v>224</v>
      </c>
      <c r="T22" s="31">
        <f t="shared" si="7"/>
        <v>231</v>
      </c>
      <c r="U22" s="31">
        <f t="shared" si="7"/>
        <v>179</v>
      </c>
      <c r="V22" s="31">
        <f t="shared" si="7"/>
        <v>47</v>
      </c>
      <c r="W22" s="31">
        <f t="shared" si="7"/>
        <v>22</v>
      </c>
      <c r="X22" s="31">
        <f t="shared" si="7"/>
        <v>675</v>
      </c>
      <c r="Y22" s="31">
        <f t="shared" si="7"/>
        <v>529</v>
      </c>
      <c r="Z22" s="31">
        <f t="shared" si="3"/>
        <v>1204</v>
      </c>
      <c r="AA22" s="31">
        <f>SUM(AA9:AA21)</f>
        <v>59</v>
      </c>
      <c r="AB22" s="31">
        <f>SUM(AB9:AB21)</f>
        <v>89</v>
      </c>
      <c r="AC22" s="31">
        <f>SUM(AC9:AC21)</f>
        <v>148</v>
      </c>
      <c r="AD22" s="404" t="s">
        <v>238</v>
      </c>
      <c r="AE22" s="404"/>
    </row>
    <row r="23" ht="13.5" thickTop="1"/>
  </sheetData>
  <sheetProtection/>
  <mergeCells count="32">
    <mergeCell ref="A5:B5"/>
    <mergeCell ref="AD5:AE5"/>
    <mergeCell ref="B4:AE4"/>
    <mergeCell ref="AE13:AE15"/>
    <mergeCell ref="N7:O7"/>
    <mergeCell ref="P7:Q7"/>
    <mergeCell ref="R7:S7"/>
    <mergeCell ref="T7:U7"/>
    <mergeCell ref="V7:W7"/>
    <mergeCell ref="C6:M6"/>
    <mergeCell ref="A22:B22"/>
    <mergeCell ref="A13:A15"/>
    <mergeCell ref="A16:B16"/>
    <mergeCell ref="A19:B19"/>
    <mergeCell ref="A21:B21"/>
    <mergeCell ref="A17:B17"/>
    <mergeCell ref="X7:Z7"/>
    <mergeCell ref="G7:H7"/>
    <mergeCell ref="A6:B8"/>
    <mergeCell ref="K7:M7"/>
    <mergeCell ref="I7:J7"/>
    <mergeCell ref="E7:F7"/>
    <mergeCell ref="AD22:AE22"/>
    <mergeCell ref="A3:AE3"/>
    <mergeCell ref="N6:Z6"/>
    <mergeCell ref="AA6:AC7"/>
    <mergeCell ref="A20:B20"/>
    <mergeCell ref="A11:B11"/>
    <mergeCell ref="A12:B12"/>
    <mergeCell ref="A9:B9"/>
    <mergeCell ref="C7:D7"/>
  </mergeCells>
  <printOptions horizontalCentered="1"/>
  <pageMargins left="0.25" right="0.25" top="1" bottom="0.75" header="1.05" footer="0.3"/>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H11"/>
  <sheetViews>
    <sheetView rightToLeft="1" zoomScalePageLayoutView="0" workbookViewId="0" topLeftCell="A1">
      <selection activeCell="C2" sqref="C2"/>
    </sheetView>
  </sheetViews>
  <sheetFormatPr defaultColWidth="9.140625" defaultRowHeight="12.75"/>
  <cols>
    <col min="1" max="3" width="18.28125" style="0" customWidth="1"/>
    <col min="4" max="6" width="22.28125" style="0" customWidth="1"/>
  </cols>
  <sheetData>
    <row r="1" spans="1:7" ht="28.5" customHeight="1">
      <c r="A1" s="274" t="s">
        <v>519</v>
      </c>
      <c r="B1" s="274"/>
      <c r="C1" s="274"/>
      <c r="D1" s="274"/>
      <c r="E1" s="274"/>
      <c r="F1" s="274"/>
      <c r="G1" s="75"/>
    </row>
    <row r="2" spans="1:7" ht="19.5" customHeight="1" thickBot="1">
      <c r="A2" s="210" t="s">
        <v>520</v>
      </c>
      <c r="B2" s="210"/>
      <c r="C2" s="210"/>
      <c r="D2" s="210"/>
      <c r="E2" s="210"/>
      <c r="F2" s="210"/>
      <c r="G2" s="75"/>
    </row>
    <row r="3" spans="1:6" ht="42.75" customHeight="1" thickTop="1">
      <c r="A3" s="266" t="s">
        <v>246</v>
      </c>
      <c r="B3" s="266"/>
      <c r="C3" s="266"/>
      <c r="D3" s="266" t="s">
        <v>251</v>
      </c>
      <c r="E3" s="266"/>
      <c r="F3" s="266"/>
    </row>
    <row r="4" spans="1:6" ht="42.75" customHeight="1" thickBot="1">
      <c r="A4" s="273"/>
      <c r="B4" s="273"/>
      <c r="C4" s="273"/>
      <c r="D4" s="89" t="s">
        <v>135</v>
      </c>
      <c r="E4" s="89" t="s">
        <v>136</v>
      </c>
      <c r="F4" s="89" t="s">
        <v>138</v>
      </c>
    </row>
    <row r="5" spans="1:6" ht="70.5" customHeight="1" thickTop="1">
      <c r="A5" s="277" t="s">
        <v>250</v>
      </c>
      <c r="B5" s="277"/>
      <c r="C5" s="277"/>
      <c r="D5" s="80">
        <v>267</v>
      </c>
      <c r="E5" s="80">
        <v>101</v>
      </c>
      <c r="F5" s="80">
        <f>SUM(D5:E5)</f>
        <v>368</v>
      </c>
    </row>
    <row r="6" spans="1:6" ht="70.5" customHeight="1">
      <c r="A6" s="278" t="s">
        <v>280</v>
      </c>
      <c r="B6" s="278"/>
      <c r="C6" s="278"/>
      <c r="D6" s="50">
        <v>203</v>
      </c>
      <c r="E6" s="50">
        <v>75</v>
      </c>
      <c r="F6" s="50">
        <f>SUM(D6:E6)</f>
        <v>278</v>
      </c>
    </row>
    <row r="7" spans="1:6" ht="70.5" customHeight="1">
      <c r="A7" s="278" t="s">
        <v>281</v>
      </c>
      <c r="B7" s="278"/>
      <c r="C7" s="278"/>
      <c r="D7" s="50">
        <v>41</v>
      </c>
      <c r="E7" s="50">
        <v>53</v>
      </c>
      <c r="F7" s="50">
        <f>SUM(D7:E7)</f>
        <v>94</v>
      </c>
    </row>
    <row r="8" spans="1:8" ht="70.5" customHeight="1">
      <c r="A8" s="278" t="s">
        <v>282</v>
      </c>
      <c r="B8" s="278"/>
      <c r="C8" s="278"/>
      <c r="D8" s="50">
        <v>429</v>
      </c>
      <c r="E8" s="50">
        <v>128</v>
      </c>
      <c r="F8" s="50">
        <f>SUM(D8:E8)</f>
        <v>557</v>
      </c>
      <c r="H8" s="76"/>
    </row>
    <row r="9" spans="1:6" ht="70.5" customHeight="1" thickBot="1">
      <c r="A9" s="279" t="s">
        <v>283</v>
      </c>
      <c r="B9" s="279"/>
      <c r="C9" s="279"/>
      <c r="D9" s="55">
        <v>248</v>
      </c>
      <c r="E9" s="55">
        <v>54</v>
      </c>
      <c r="F9" s="55">
        <f>SUM(D9:E9)</f>
        <v>302</v>
      </c>
    </row>
    <row r="10" spans="1:6" ht="70.5" customHeight="1">
      <c r="A10" s="275" t="s">
        <v>286</v>
      </c>
      <c r="B10" s="275"/>
      <c r="C10" s="275"/>
      <c r="D10" s="91">
        <v>-42.2</v>
      </c>
      <c r="E10" s="91">
        <v>-57.8</v>
      </c>
      <c r="F10" s="91">
        <v>-45.8</v>
      </c>
    </row>
    <row r="11" spans="1:6" ht="70.5" customHeight="1" thickBot="1">
      <c r="A11" s="276" t="s">
        <v>285</v>
      </c>
      <c r="B11" s="276"/>
      <c r="C11" s="276"/>
      <c r="D11" s="90">
        <v>-7.1</v>
      </c>
      <c r="E11" s="90">
        <v>-46.5</v>
      </c>
      <c r="F11" s="90">
        <v>-17.9</v>
      </c>
    </row>
    <row r="12" ht="13.5" thickTop="1"/>
  </sheetData>
  <sheetProtection/>
  <mergeCells count="10">
    <mergeCell ref="D3:F3"/>
    <mergeCell ref="A3:C4"/>
    <mergeCell ref="A1:F1"/>
    <mergeCell ref="A10:C10"/>
    <mergeCell ref="A11:C11"/>
    <mergeCell ref="A5:C5"/>
    <mergeCell ref="A6:C6"/>
    <mergeCell ref="A7:C7"/>
    <mergeCell ref="A8:C8"/>
    <mergeCell ref="A9:C9"/>
  </mergeCells>
  <printOptions horizontalCentered="1"/>
  <pageMargins left="0.5" right="0.5" top="3" bottom="2" header="2" footer="0.3"/>
  <pageSetup horizontalDpi="600" verticalDpi="600" orientation="portrait" paperSize="9" scale="75" r:id="rId1"/>
</worksheet>
</file>

<file path=xl/worksheets/sheet30.xml><?xml version="1.0" encoding="utf-8"?>
<worksheet xmlns="http://schemas.openxmlformats.org/spreadsheetml/2006/main" xmlns:r="http://schemas.openxmlformats.org/officeDocument/2006/relationships">
  <sheetPr>
    <tabColor theme="9" tint="-0.24997000396251678"/>
  </sheetPr>
  <dimension ref="A2:IE25"/>
  <sheetViews>
    <sheetView rightToLeft="1" view="pageBreakPreview" zoomScale="90" zoomScaleNormal="75" zoomScaleSheetLayoutView="90" zoomScalePageLayoutView="0" workbookViewId="0" topLeftCell="A1">
      <selection activeCell="I1" sqref="I1"/>
    </sheetView>
  </sheetViews>
  <sheetFormatPr defaultColWidth="9.140625" defaultRowHeight="12.75"/>
  <cols>
    <col min="1" max="1" width="4.140625" style="41" customWidth="1"/>
    <col min="2" max="2" width="8.421875" style="41" customWidth="1"/>
    <col min="3" max="3" width="7.140625" style="41" customWidth="1"/>
    <col min="4" max="4" width="9.00390625" style="41" customWidth="1"/>
    <col min="5" max="7" width="7.140625" style="41" customWidth="1"/>
    <col min="8" max="8" width="8.7109375" style="41" customWidth="1"/>
    <col min="9" max="15" width="7.140625" style="41" customWidth="1"/>
    <col min="16" max="16" width="7.57421875" style="41" customWidth="1"/>
    <col min="17" max="18" width="7.140625" style="41" customWidth="1"/>
    <col min="19" max="19" width="5.8515625" style="41" customWidth="1"/>
    <col min="20" max="20" width="7.7109375" style="41" customWidth="1"/>
    <col min="21" max="26" width="7.140625" style="41" customWidth="1"/>
    <col min="27" max="27" width="17.57421875" style="41" customWidth="1"/>
    <col min="28" max="28" width="0.13671875" style="41" customWidth="1"/>
    <col min="29" max="29" width="4.8515625" style="41" customWidth="1"/>
    <col min="30" max="30" width="6.7109375" style="41" customWidth="1"/>
    <col min="31" max="31" width="7.8515625" style="41" customWidth="1"/>
    <col min="32" max="32" width="1.421875" style="41" customWidth="1"/>
    <col min="33" max="16384" width="9.140625" style="41" customWidth="1"/>
  </cols>
  <sheetData>
    <row r="2" spans="1:32" ht="27" customHeight="1">
      <c r="A2" s="325" t="s">
        <v>329</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5"/>
      <c r="AD2" s="5"/>
      <c r="AE2" s="5"/>
      <c r="AF2" s="5"/>
    </row>
    <row r="3" spans="1:32" ht="27" customHeight="1">
      <c r="A3" s="377" t="s">
        <v>380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5"/>
      <c r="AD3" s="35"/>
      <c r="AE3" s="35"/>
      <c r="AF3" s="35"/>
    </row>
    <row r="4" spans="1:32" ht="19.5" customHeight="1" thickBot="1">
      <c r="A4" s="386" t="s">
        <v>468</v>
      </c>
      <c r="B4" s="386"/>
      <c r="C4" s="79"/>
      <c r="D4" s="79"/>
      <c r="E4" s="21"/>
      <c r="F4" s="21"/>
      <c r="G4" s="21"/>
      <c r="H4" s="21"/>
      <c r="I4" s="21"/>
      <c r="J4" s="21"/>
      <c r="K4" s="21"/>
      <c r="L4" s="21"/>
      <c r="M4" s="21"/>
      <c r="N4" s="21"/>
      <c r="O4" s="21"/>
      <c r="P4" s="21"/>
      <c r="Q4" s="21"/>
      <c r="R4" s="21"/>
      <c r="S4" s="21"/>
      <c r="T4" s="21"/>
      <c r="U4" s="21"/>
      <c r="V4" s="21"/>
      <c r="W4" s="21"/>
      <c r="X4" s="21"/>
      <c r="Y4" s="21"/>
      <c r="Z4" s="21"/>
      <c r="AA4" s="308" t="s">
        <v>469</v>
      </c>
      <c r="AB4" s="308"/>
      <c r="AC4" s="21"/>
      <c r="AD4" s="21"/>
      <c r="AE4" s="21"/>
      <c r="AF4" s="21"/>
    </row>
    <row r="5" spans="1:28" s="83" customFormat="1" ht="23.25" customHeight="1" thickTop="1">
      <c r="A5" s="381" t="s">
        <v>129</v>
      </c>
      <c r="B5" s="381"/>
      <c r="C5" s="266" t="s">
        <v>130</v>
      </c>
      <c r="D5" s="266"/>
      <c r="E5" s="266"/>
      <c r="F5" s="266"/>
      <c r="G5" s="266" t="s">
        <v>131</v>
      </c>
      <c r="H5" s="266"/>
      <c r="I5" s="266"/>
      <c r="J5" s="266"/>
      <c r="K5" s="266" t="s">
        <v>132</v>
      </c>
      <c r="L5" s="266"/>
      <c r="M5" s="266"/>
      <c r="N5" s="266"/>
      <c r="O5" s="266" t="s">
        <v>133</v>
      </c>
      <c r="P5" s="266"/>
      <c r="Q5" s="266"/>
      <c r="R5" s="266"/>
      <c r="S5" s="266" t="s">
        <v>134</v>
      </c>
      <c r="T5" s="266"/>
      <c r="U5" s="266"/>
      <c r="V5" s="266"/>
      <c r="W5" s="266" t="s">
        <v>124</v>
      </c>
      <c r="X5" s="266"/>
      <c r="Y5" s="266"/>
      <c r="Z5" s="266"/>
      <c r="AA5" s="381" t="s">
        <v>95</v>
      </c>
      <c r="AB5" s="381"/>
    </row>
    <row r="6" spans="1:28" ht="23.25" customHeight="1">
      <c r="A6" s="379"/>
      <c r="B6" s="379"/>
      <c r="C6" s="379" t="s">
        <v>22</v>
      </c>
      <c r="D6" s="379"/>
      <c r="E6" s="379"/>
      <c r="F6" s="379"/>
      <c r="G6" s="379" t="s">
        <v>23</v>
      </c>
      <c r="H6" s="379"/>
      <c r="I6" s="379"/>
      <c r="J6" s="379"/>
      <c r="K6" s="379" t="s">
        <v>24</v>
      </c>
      <c r="L6" s="379"/>
      <c r="M6" s="379"/>
      <c r="N6" s="379"/>
      <c r="O6" s="379" t="s">
        <v>25</v>
      </c>
      <c r="P6" s="379"/>
      <c r="Q6" s="379"/>
      <c r="R6" s="379"/>
      <c r="S6" s="379" t="s">
        <v>26</v>
      </c>
      <c r="T6" s="379"/>
      <c r="U6" s="379"/>
      <c r="V6" s="379"/>
      <c r="W6" s="379" t="s">
        <v>238</v>
      </c>
      <c r="X6" s="379"/>
      <c r="Y6" s="379"/>
      <c r="Z6" s="379"/>
      <c r="AA6" s="379"/>
      <c r="AB6" s="379"/>
    </row>
    <row r="7" spans="1:28" ht="26.25" customHeight="1">
      <c r="A7" s="379"/>
      <c r="B7" s="379"/>
      <c r="C7" s="1" t="s">
        <v>135</v>
      </c>
      <c r="D7" s="1" t="s">
        <v>136</v>
      </c>
      <c r="E7" s="1" t="s">
        <v>137</v>
      </c>
      <c r="F7" s="1" t="s">
        <v>138</v>
      </c>
      <c r="G7" s="1" t="s">
        <v>135</v>
      </c>
      <c r="H7" s="1" t="s">
        <v>136</v>
      </c>
      <c r="I7" s="1" t="s">
        <v>137</v>
      </c>
      <c r="J7" s="1" t="s">
        <v>138</v>
      </c>
      <c r="K7" s="1" t="s">
        <v>135</v>
      </c>
      <c r="L7" s="1" t="s">
        <v>136</v>
      </c>
      <c r="M7" s="1" t="s">
        <v>137</v>
      </c>
      <c r="N7" s="1" t="s">
        <v>138</v>
      </c>
      <c r="O7" s="1" t="s">
        <v>135</v>
      </c>
      <c r="P7" s="1" t="s">
        <v>136</v>
      </c>
      <c r="Q7" s="1" t="s">
        <v>137</v>
      </c>
      <c r="R7" s="1" t="s">
        <v>138</v>
      </c>
      <c r="S7" s="1" t="s">
        <v>135</v>
      </c>
      <c r="T7" s="1" t="s">
        <v>136</v>
      </c>
      <c r="U7" s="1" t="s">
        <v>137</v>
      </c>
      <c r="V7" s="1" t="s">
        <v>138</v>
      </c>
      <c r="W7" s="1" t="s">
        <v>135</v>
      </c>
      <c r="X7" s="1" t="s">
        <v>136</v>
      </c>
      <c r="Y7" s="1" t="s">
        <v>137</v>
      </c>
      <c r="Z7" s="1" t="s">
        <v>138</v>
      </c>
      <c r="AA7" s="379"/>
      <c r="AB7" s="379"/>
    </row>
    <row r="8" spans="1:28" ht="24" customHeight="1" thickBot="1">
      <c r="A8" s="382"/>
      <c r="B8" s="382"/>
      <c r="C8" s="197" t="s">
        <v>240</v>
      </c>
      <c r="D8" s="197" t="s">
        <v>241</v>
      </c>
      <c r="E8" s="197" t="s">
        <v>0</v>
      </c>
      <c r="F8" s="197" t="s">
        <v>238</v>
      </c>
      <c r="G8" s="197" t="s">
        <v>240</v>
      </c>
      <c r="H8" s="197" t="s">
        <v>241</v>
      </c>
      <c r="I8" s="197" t="s">
        <v>0</v>
      </c>
      <c r="J8" s="197" t="s">
        <v>238</v>
      </c>
      <c r="K8" s="197" t="s">
        <v>240</v>
      </c>
      <c r="L8" s="197" t="s">
        <v>241</v>
      </c>
      <c r="M8" s="197" t="s">
        <v>0</v>
      </c>
      <c r="N8" s="197" t="s">
        <v>238</v>
      </c>
      <c r="O8" s="197" t="s">
        <v>240</v>
      </c>
      <c r="P8" s="197" t="s">
        <v>241</v>
      </c>
      <c r="Q8" s="197" t="s">
        <v>0</v>
      </c>
      <c r="R8" s="197" t="s">
        <v>238</v>
      </c>
      <c r="S8" s="197" t="s">
        <v>240</v>
      </c>
      <c r="T8" s="197" t="s">
        <v>241</v>
      </c>
      <c r="U8" s="197" t="s">
        <v>0</v>
      </c>
      <c r="V8" s="197" t="s">
        <v>238</v>
      </c>
      <c r="W8" s="197" t="s">
        <v>240</v>
      </c>
      <c r="X8" s="197" t="s">
        <v>241</v>
      </c>
      <c r="Y8" s="197" t="s">
        <v>0</v>
      </c>
      <c r="Z8" s="197" t="s">
        <v>238</v>
      </c>
      <c r="AA8" s="382"/>
      <c r="AB8" s="382"/>
    </row>
    <row r="9" spans="1:239" s="110" customFormat="1" ht="26.25" customHeight="1">
      <c r="A9" s="287" t="s">
        <v>258</v>
      </c>
      <c r="B9" s="287"/>
      <c r="C9" s="1">
        <v>5</v>
      </c>
      <c r="D9" s="1">
        <v>5</v>
      </c>
      <c r="E9" s="1">
        <v>1</v>
      </c>
      <c r="F9" s="1">
        <f>E9+D9+C9</f>
        <v>11</v>
      </c>
      <c r="G9" s="1">
        <v>15</v>
      </c>
      <c r="H9" s="1">
        <v>15</v>
      </c>
      <c r="I9" s="1">
        <v>4</v>
      </c>
      <c r="J9" s="1">
        <f>I9+H9+G9</f>
        <v>34</v>
      </c>
      <c r="K9" s="1">
        <v>3</v>
      </c>
      <c r="L9" s="1">
        <v>1</v>
      </c>
      <c r="M9" s="1">
        <v>0</v>
      </c>
      <c r="N9" s="1">
        <f>L9+K9</f>
        <v>4</v>
      </c>
      <c r="O9" s="1">
        <v>3</v>
      </c>
      <c r="P9" s="1">
        <v>1</v>
      </c>
      <c r="Q9" s="1">
        <v>0</v>
      </c>
      <c r="R9" s="1">
        <f>P9+O9</f>
        <v>4</v>
      </c>
      <c r="S9" s="1">
        <v>1</v>
      </c>
      <c r="T9" s="1">
        <v>1</v>
      </c>
      <c r="U9" s="1">
        <v>0</v>
      </c>
      <c r="V9" s="1">
        <f>T9+S9</f>
        <v>2</v>
      </c>
      <c r="W9" s="1">
        <v>27</v>
      </c>
      <c r="X9" s="1">
        <v>23</v>
      </c>
      <c r="Y9" s="1">
        <v>5</v>
      </c>
      <c r="Z9" s="1">
        <f>Y9+X9+W9</f>
        <v>55</v>
      </c>
      <c r="AA9" s="291" t="s">
        <v>259</v>
      </c>
      <c r="AB9" s="291"/>
      <c r="AC9" s="287"/>
      <c r="AD9" s="287"/>
      <c r="AE9" s="287"/>
      <c r="AF9" s="287"/>
      <c r="AG9" s="15"/>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t="s">
        <v>258</v>
      </c>
      <c r="CK9" s="287"/>
      <c r="CL9" s="287" t="s">
        <v>258</v>
      </c>
      <c r="CM9" s="287"/>
      <c r="CN9" s="287" t="s">
        <v>258</v>
      </c>
      <c r="CO9" s="287"/>
      <c r="CP9" s="287" t="s">
        <v>258</v>
      </c>
      <c r="CQ9" s="287"/>
      <c r="CR9" s="287" t="s">
        <v>258</v>
      </c>
      <c r="CS9" s="287"/>
      <c r="CT9" s="287" t="s">
        <v>258</v>
      </c>
      <c r="CU9" s="287"/>
      <c r="CV9" s="287" t="s">
        <v>258</v>
      </c>
      <c r="CW9" s="287"/>
      <c r="CX9" s="287" t="s">
        <v>258</v>
      </c>
      <c r="CY9" s="287"/>
      <c r="CZ9" s="287" t="s">
        <v>258</v>
      </c>
      <c r="DA9" s="287"/>
      <c r="DB9" s="287" t="s">
        <v>258</v>
      </c>
      <c r="DC9" s="287"/>
      <c r="DD9" s="287" t="s">
        <v>258</v>
      </c>
      <c r="DE9" s="287"/>
      <c r="DF9" s="287" t="s">
        <v>258</v>
      </c>
      <c r="DG9" s="287"/>
      <c r="DH9" s="287" t="s">
        <v>258</v>
      </c>
      <c r="DI9" s="287"/>
      <c r="DJ9" s="287" t="s">
        <v>258</v>
      </c>
      <c r="DK9" s="287"/>
      <c r="DL9" s="287" t="s">
        <v>258</v>
      </c>
      <c r="DM9" s="287"/>
      <c r="DN9" s="287" t="s">
        <v>258</v>
      </c>
      <c r="DO9" s="287"/>
      <c r="DP9" s="287" t="s">
        <v>258</v>
      </c>
      <c r="DQ9" s="287"/>
      <c r="DR9" s="287" t="s">
        <v>258</v>
      </c>
      <c r="DS9" s="287"/>
      <c r="DT9" s="287" t="s">
        <v>258</v>
      </c>
      <c r="DU9" s="287"/>
      <c r="DV9" s="287" t="s">
        <v>258</v>
      </c>
      <c r="DW9" s="287"/>
      <c r="DX9" s="287" t="s">
        <v>258</v>
      </c>
      <c r="DY9" s="287"/>
      <c r="DZ9" s="287" t="s">
        <v>258</v>
      </c>
      <c r="EA9" s="287"/>
      <c r="EB9" s="287" t="s">
        <v>258</v>
      </c>
      <c r="EC9" s="287"/>
      <c r="ED9" s="287" t="s">
        <v>258</v>
      </c>
      <c r="EE9" s="287"/>
      <c r="EF9" s="287" t="s">
        <v>258</v>
      </c>
      <c r="EG9" s="287"/>
      <c r="EH9" s="287" t="s">
        <v>258</v>
      </c>
      <c r="EI9" s="287"/>
      <c r="EJ9" s="287" t="s">
        <v>258</v>
      </c>
      <c r="EK9" s="287"/>
      <c r="EL9" s="287" t="s">
        <v>258</v>
      </c>
      <c r="EM9" s="287"/>
      <c r="EN9" s="287" t="s">
        <v>258</v>
      </c>
      <c r="EO9" s="287"/>
      <c r="EP9" s="287" t="s">
        <v>258</v>
      </c>
      <c r="EQ9" s="287"/>
      <c r="ER9" s="287" t="s">
        <v>258</v>
      </c>
      <c r="ES9" s="287"/>
      <c r="ET9" s="287" t="s">
        <v>258</v>
      </c>
      <c r="EU9" s="287"/>
      <c r="EV9" s="287" t="s">
        <v>258</v>
      </c>
      <c r="EW9" s="287"/>
      <c r="EX9" s="287" t="s">
        <v>258</v>
      </c>
      <c r="EY9" s="287"/>
      <c r="EZ9" s="287" t="s">
        <v>258</v>
      </c>
      <c r="FA9" s="287"/>
      <c r="FB9" s="287" t="s">
        <v>258</v>
      </c>
      <c r="FC9" s="287"/>
      <c r="FD9" s="287" t="s">
        <v>258</v>
      </c>
      <c r="FE9" s="287"/>
      <c r="FF9" s="287" t="s">
        <v>258</v>
      </c>
      <c r="FG9" s="287"/>
      <c r="FH9" s="287" t="s">
        <v>258</v>
      </c>
      <c r="FI9" s="287"/>
      <c r="FJ9" s="287" t="s">
        <v>258</v>
      </c>
      <c r="FK9" s="287"/>
      <c r="FL9" s="287" t="s">
        <v>258</v>
      </c>
      <c r="FM9" s="287"/>
      <c r="FN9" s="287" t="s">
        <v>258</v>
      </c>
      <c r="FO9" s="287"/>
      <c r="FP9" s="287" t="s">
        <v>258</v>
      </c>
      <c r="FQ9" s="287"/>
      <c r="FR9" s="287" t="s">
        <v>258</v>
      </c>
      <c r="FS9" s="287"/>
      <c r="FT9" s="287" t="s">
        <v>258</v>
      </c>
      <c r="FU9" s="287"/>
      <c r="FV9" s="287" t="s">
        <v>258</v>
      </c>
      <c r="FW9" s="287"/>
      <c r="FX9" s="287" t="s">
        <v>258</v>
      </c>
      <c r="FY9" s="287"/>
      <c r="FZ9" s="287" t="s">
        <v>258</v>
      </c>
      <c r="GA9" s="287"/>
      <c r="GB9" s="287" t="s">
        <v>258</v>
      </c>
      <c r="GC9" s="287"/>
      <c r="GD9" s="287" t="s">
        <v>258</v>
      </c>
      <c r="GE9" s="287"/>
      <c r="GF9" s="287" t="s">
        <v>258</v>
      </c>
      <c r="GG9" s="287"/>
      <c r="GH9" s="287" t="s">
        <v>258</v>
      </c>
      <c r="GI9" s="287"/>
      <c r="GJ9" s="287" t="s">
        <v>258</v>
      </c>
      <c r="GK9" s="287"/>
      <c r="GL9" s="287" t="s">
        <v>258</v>
      </c>
      <c r="GM9" s="287"/>
      <c r="GN9" s="287" t="s">
        <v>258</v>
      </c>
      <c r="GO9" s="287"/>
      <c r="GP9" s="287" t="s">
        <v>258</v>
      </c>
      <c r="GQ9" s="287"/>
      <c r="GR9" s="287" t="s">
        <v>258</v>
      </c>
      <c r="GS9" s="287"/>
      <c r="GT9" s="287" t="s">
        <v>258</v>
      </c>
      <c r="GU9" s="287"/>
      <c r="GV9" s="287" t="s">
        <v>258</v>
      </c>
      <c r="GW9" s="287"/>
      <c r="GX9" s="287" t="s">
        <v>258</v>
      </c>
      <c r="GY9" s="287"/>
      <c r="GZ9" s="287" t="s">
        <v>258</v>
      </c>
      <c r="HA9" s="287"/>
      <c r="HB9" s="287" t="s">
        <v>258</v>
      </c>
      <c r="HC9" s="287"/>
      <c r="HD9" s="287" t="s">
        <v>258</v>
      </c>
      <c r="HE9" s="287"/>
      <c r="HF9" s="287" t="s">
        <v>258</v>
      </c>
      <c r="HG9" s="287"/>
      <c r="HH9" s="287" t="s">
        <v>258</v>
      </c>
      <c r="HI9" s="287"/>
      <c r="HJ9" s="287" t="s">
        <v>258</v>
      </c>
      <c r="HK9" s="287"/>
      <c r="HL9" s="287" t="s">
        <v>258</v>
      </c>
      <c r="HM9" s="287"/>
      <c r="HN9" s="287" t="s">
        <v>258</v>
      </c>
      <c r="HO9" s="287"/>
      <c r="HP9" s="287" t="s">
        <v>258</v>
      </c>
      <c r="HQ9" s="287"/>
      <c r="HR9" s="287" t="s">
        <v>258</v>
      </c>
      <c r="HS9" s="287"/>
      <c r="HT9" s="287" t="s">
        <v>258</v>
      </c>
      <c r="HU9" s="287"/>
      <c r="HV9" s="287" t="s">
        <v>258</v>
      </c>
      <c r="HW9" s="287"/>
      <c r="HX9" s="287" t="s">
        <v>258</v>
      </c>
      <c r="HY9" s="287"/>
      <c r="HZ9" s="287" t="s">
        <v>258</v>
      </c>
      <c r="IA9" s="287"/>
      <c r="IB9" s="287" t="s">
        <v>258</v>
      </c>
      <c r="IC9" s="287"/>
      <c r="ID9" s="287" t="s">
        <v>258</v>
      </c>
      <c r="IE9" s="287"/>
    </row>
    <row r="10" spans="1:28" ht="26.25" customHeight="1">
      <c r="A10" s="8" t="s">
        <v>114</v>
      </c>
      <c r="B10" s="8"/>
      <c r="C10" s="50">
        <v>1</v>
      </c>
      <c r="D10" s="50">
        <v>0</v>
      </c>
      <c r="E10" s="50">
        <v>0</v>
      </c>
      <c r="F10" s="60">
        <f aca="true" t="shared" si="0" ref="F10:F22">E10+D10+C10</f>
        <v>1</v>
      </c>
      <c r="G10" s="50">
        <v>2</v>
      </c>
      <c r="H10" s="50">
        <v>0</v>
      </c>
      <c r="I10" s="50">
        <v>0</v>
      </c>
      <c r="J10" s="60">
        <f aca="true" t="shared" si="1" ref="J10:J22">I10+H10+G10</f>
        <v>2</v>
      </c>
      <c r="K10" s="50">
        <v>3</v>
      </c>
      <c r="L10" s="50">
        <v>0</v>
      </c>
      <c r="M10" s="50">
        <v>0</v>
      </c>
      <c r="N10" s="60">
        <f>L10+K10</f>
        <v>3</v>
      </c>
      <c r="O10" s="50">
        <v>3</v>
      </c>
      <c r="P10" s="50">
        <v>0</v>
      </c>
      <c r="Q10" s="50">
        <v>0</v>
      </c>
      <c r="R10" s="60">
        <f aca="true" t="shared" si="2" ref="R10:R21">P10+O10</f>
        <v>3</v>
      </c>
      <c r="S10" s="50">
        <v>1</v>
      </c>
      <c r="T10" s="50">
        <v>0</v>
      </c>
      <c r="U10" s="50">
        <v>0</v>
      </c>
      <c r="V10" s="60">
        <f aca="true" t="shared" si="3" ref="V10:V21">T10+S10</f>
        <v>1</v>
      </c>
      <c r="W10" s="60">
        <v>10</v>
      </c>
      <c r="X10" s="60">
        <v>0</v>
      </c>
      <c r="Y10" s="60">
        <v>0</v>
      </c>
      <c r="Z10" s="60">
        <f aca="true" t="shared" si="4" ref="Z10:Z22">Y10+X10+W10</f>
        <v>10</v>
      </c>
      <c r="AA10" s="17"/>
      <c r="AB10" s="18" t="s">
        <v>12</v>
      </c>
    </row>
    <row r="11" spans="1:28" ht="26.25" customHeight="1">
      <c r="A11" s="280" t="s">
        <v>115</v>
      </c>
      <c r="B11" s="280"/>
      <c r="C11" s="50">
        <v>3</v>
      </c>
      <c r="D11" s="50">
        <v>0</v>
      </c>
      <c r="E11" s="50">
        <v>1</v>
      </c>
      <c r="F11" s="60">
        <f t="shared" si="0"/>
        <v>4</v>
      </c>
      <c r="G11" s="50">
        <v>3</v>
      </c>
      <c r="H11" s="50">
        <v>0</v>
      </c>
      <c r="I11" s="50">
        <v>1</v>
      </c>
      <c r="J11" s="60">
        <f t="shared" si="1"/>
        <v>4</v>
      </c>
      <c r="K11" s="50">
        <v>6</v>
      </c>
      <c r="L11" s="50">
        <v>0</v>
      </c>
      <c r="M11" s="50">
        <v>0</v>
      </c>
      <c r="N11" s="50">
        <v>6</v>
      </c>
      <c r="O11" s="50">
        <v>6</v>
      </c>
      <c r="P11" s="50">
        <v>0</v>
      </c>
      <c r="Q11" s="50">
        <v>0</v>
      </c>
      <c r="R11" s="60">
        <f t="shared" si="2"/>
        <v>6</v>
      </c>
      <c r="S11" s="50">
        <v>4</v>
      </c>
      <c r="T11" s="50">
        <v>0</v>
      </c>
      <c r="U11" s="50">
        <v>0</v>
      </c>
      <c r="V11" s="60">
        <f t="shared" si="3"/>
        <v>4</v>
      </c>
      <c r="W11" s="60">
        <v>22</v>
      </c>
      <c r="X11" s="60">
        <v>0</v>
      </c>
      <c r="Y11" s="60">
        <v>2</v>
      </c>
      <c r="Z11" s="60">
        <f t="shared" si="4"/>
        <v>24</v>
      </c>
      <c r="AA11" s="9"/>
      <c r="AB11" s="125" t="s">
        <v>8</v>
      </c>
    </row>
    <row r="12" spans="1:28" ht="26.25" customHeight="1">
      <c r="A12" s="280" t="s">
        <v>116</v>
      </c>
      <c r="B12" s="280"/>
      <c r="C12" s="216">
        <v>3</v>
      </c>
      <c r="D12" s="50">
        <v>5</v>
      </c>
      <c r="E12" s="50">
        <v>0</v>
      </c>
      <c r="F12" s="60">
        <f t="shared" si="0"/>
        <v>8</v>
      </c>
      <c r="G12" s="50">
        <v>3</v>
      </c>
      <c r="H12" s="50">
        <v>5</v>
      </c>
      <c r="I12" s="50">
        <v>0</v>
      </c>
      <c r="J12" s="60">
        <f t="shared" si="1"/>
        <v>8</v>
      </c>
      <c r="K12" s="50">
        <v>3</v>
      </c>
      <c r="L12" s="50">
        <v>5</v>
      </c>
      <c r="M12" s="50">
        <v>0</v>
      </c>
      <c r="N12" s="50">
        <v>8</v>
      </c>
      <c r="O12" s="50">
        <v>3</v>
      </c>
      <c r="P12" s="50">
        <v>7</v>
      </c>
      <c r="Q12" s="50">
        <v>0</v>
      </c>
      <c r="R12" s="60">
        <f t="shared" si="2"/>
        <v>10</v>
      </c>
      <c r="S12" s="50">
        <v>3</v>
      </c>
      <c r="T12" s="50">
        <v>7</v>
      </c>
      <c r="U12" s="50">
        <v>0</v>
      </c>
      <c r="V12" s="60">
        <f t="shared" si="3"/>
        <v>10</v>
      </c>
      <c r="W12" s="60">
        <v>15</v>
      </c>
      <c r="X12" s="60">
        <v>29</v>
      </c>
      <c r="Y12" s="60">
        <v>0</v>
      </c>
      <c r="Z12" s="60">
        <f t="shared" si="4"/>
        <v>44</v>
      </c>
      <c r="AA12" s="9"/>
      <c r="AB12" s="125" t="s">
        <v>11</v>
      </c>
    </row>
    <row r="13" spans="1:28" ht="26.25" customHeight="1">
      <c r="A13" s="283" t="s">
        <v>117</v>
      </c>
      <c r="B13" s="8" t="s">
        <v>267</v>
      </c>
      <c r="C13" s="50">
        <v>0</v>
      </c>
      <c r="D13" s="50">
        <v>0</v>
      </c>
      <c r="E13" s="50">
        <v>6</v>
      </c>
      <c r="F13" s="60">
        <f t="shared" si="0"/>
        <v>6</v>
      </c>
      <c r="G13" s="50">
        <v>0</v>
      </c>
      <c r="H13" s="50">
        <v>0</v>
      </c>
      <c r="I13" s="50">
        <v>6</v>
      </c>
      <c r="J13" s="60">
        <v>6</v>
      </c>
      <c r="K13" s="50">
        <v>0</v>
      </c>
      <c r="L13" s="50">
        <v>0</v>
      </c>
      <c r="M13" s="50">
        <v>6</v>
      </c>
      <c r="N13" s="50">
        <v>6</v>
      </c>
      <c r="O13" s="50">
        <v>0</v>
      </c>
      <c r="P13" s="50">
        <v>0</v>
      </c>
      <c r="Q13" s="50">
        <v>6</v>
      </c>
      <c r="R13" s="60">
        <v>6</v>
      </c>
      <c r="S13" s="50">
        <v>0</v>
      </c>
      <c r="T13" s="50">
        <v>0</v>
      </c>
      <c r="U13" s="50">
        <v>6</v>
      </c>
      <c r="V13" s="60">
        <v>6</v>
      </c>
      <c r="W13" s="60">
        <v>0</v>
      </c>
      <c r="X13" s="60">
        <v>0</v>
      </c>
      <c r="Y13" s="60">
        <v>30</v>
      </c>
      <c r="Z13" s="60">
        <f t="shared" si="4"/>
        <v>30</v>
      </c>
      <c r="AA13" s="124" t="s">
        <v>261</v>
      </c>
      <c r="AB13" s="315" t="s">
        <v>4</v>
      </c>
    </row>
    <row r="14" spans="1:28" ht="26.25" customHeight="1">
      <c r="A14" s="284"/>
      <c r="B14" s="8" t="s">
        <v>119</v>
      </c>
      <c r="C14" s="50">
        <v>12</v>
      </c>
      <c r="D14" s="50">
        <v>11</v>
      </c>
      <c r="E14" s="50">
        <v>2</v>
      </c>
      <c r="F14" s="60">
        <f t="shared" si="0"/>
        <v>25</v>
      </c>
      <c r="G14" s="50">
        <v>17</v>
      </c>
      <c r="H14" s="50">
        <v>11</v>
      </c>
      <c r="I14" s="50">
        <v>3</v>
      </c>
      <c r="J14" s="60">
        <f t="shared" si="1"/>
        <v>31</v>
      </c>
      <c r="K14" s="50">
        <v>28</v>
      </c>
      <c r="L14" s="50">
        <v>23</v>
      </c>
      <c r="M14" s="50">
        <v>3</v>
      </c>
      <c r="N14" s="50">
        <f>M14+L14+K14</f>
        <v>54</v>
      </c>
      <c r="O14" s="50">
        <v>24</v>
      </c>
      <c r="P14" s="50">
        <v>21</v>
      </c>
      <c r="Q14" s="50">
        <v>3</v>
      </c>
      <c r="R14" s="60">
        <f>Q14+P14+O14</f>
        <v>48</v>
      </c>
      <c r="S14" s="50">
        <v>28</v>
      </c>
      <c r="T14" s="50">
        <v>21</v>
      </c>
      <c r="U14" s="50">
        <v>3</v>
      </c>
      <c r="V14" s="60">
        <f>U14+T14+S14</f>
        <v>52</v>
      </c>
      <c r="W14" s="60">
        <v>109</v>
      </c>
      <c r="X14" s="60">
        <v>87</v>
      </c>
      <c r="Y14" s="60">
        <v>14</v>
      </c>
      <c r="Z14" s="60">
        <f t="shared" si="4"/>
        <v>210</v>
      </c>
      <c r="AA14" s="124" t="s">
        <v>9</v>
      </c>
      <c r="AB14" s="316"/>
    </row>
    <row r="15" spans="1:28" ht="26.25" customHeight="1">
      <c r="A15" s="284"/>
      <c r="B15" s="8" t="s">
        <v>328</v>
      </c>
      <c r="C15" s="50">
        <v>0</v>
      </c>
      <c r="D15" s="50">
        <v>0</v>
      </c>
      <c r="E15" s="50">
        <v>0</v>
      </c>
      <c r="F15" s="60">
        <v>0</v>
      </c>
      <c r="G15" s="50">
        <v>0</v>
      </c>
      <c r="H15" s="50">
        <v>0</v>
      </c>
      <c r="I15" s="50">
        <v>0</v>
      </c>
      <c r="J15" s="60">
        <v>0</v>
      </c>
      <c r="K15" s="50">
        <v>0</v>
      </c>
      <c r="L15" s="50">
        <v>0</v>
      </c>
      <c r="M15" s="50">
        <v>0</v>
      </c>
      <c r="N15" s="50">
        <v>0</v>
      </c>
      <c r="O15" s="50">
        <v>0</v>
      </c>
      <c r="P15" s="50">
        <v>0</v>
      </c>
      <c r="Q15" s="50">
        <v>0</v>
      </c>
      <c r="R15" s="60">
        <v>0</v>
      </c>
      <c r="S15" s="50">
        <v>6</v>
      </c>
      <c r="T15" s="50">
        <v>0</v>
      </c>
      <c r="U15" s="50">
        <v>0</v>
      </c>
      <c r="V15" s="60">
        <f t="shared" si="3"/>
        <v>6</v>
      </c>
      <c r="W15" s="60">
        <v>6</v>
      </c>
      <c r="X15" s="60">
        <v>0</v>
      </c>
      <c r="Y15" s="60">
        <v>0</v>
      </c>
      <c r="Z15" s="60">
        <f t="shared" si="4"/>
        <v>6</v>
      </c>
      <c r="AA15" s="124" t="s">
        <v>389</v>
      </c>
      <c r="AB15" s="316"/>
    </row>
    <row r="16" spans="1:28" ht="26.25" customHeight="1">
      <c r="A16" s="285"/>
      <c r="B16" s="8" t="s">
        <v>120</v>
      </c>
      <c r="C16" s="50">
        <v>3</v>
      </c>
      <c r="D16" s="50">
        <v>0</v>
      </c>
      <c r="E16" s="50">
        <v>0</v>
      </c>
      <c r="F16" s="60">
        <f t="shared" si="0"/>
        <v>3</v>
      </c>
      <c r="G16" s="50">
        <v>0</v>
      </c>
      <c r="H16" s="50">
        <v>0</v>
      </c>
      <c r="I16" s="50">
        <v>0</v>
      </c>
      <c r="J16" s="60">
        <f t="shared" si="1"/>
        <v>0</v>
      </c>
      <c r="K16" s="50">
        <v>7</v>
      </c>
      <c r="L16" s="50">
        <v>0</v>
      </c>
      <c r="M16" s="50">
        <v>0</v>
      </c>
      <c r="N16" s="50">
        <f>M16+L16+K16</f>
        <v>7</v>
      </c>
      <c r="O16" s="50">
        <v>7</v>
      </c>
      <c r="P16" s="50">
        <v>0</v>
      </c>
      <c r="Q16" s="50">
        <v>0</v>
      </c>
      <c r="R16" s="60">
        <f t="shared" si="2"/>
        <v>7</v>
      </c>
      <c r="S16" s="50">
        <v>6</v>
      </c>
      <c r="T16" s="50">
        <v>0</v>
      </c>
      <c r="U16" s="50">
        <v>0</v>
      </c>
      <c r="V16" s="60">
        <f t="shared" si="3"/>
        <v>6</v>
      </c>
      <c r="W16" s="60">
        <v>23</v>
      </c>
      <c r="X16" s="60">
        <v>0</v>
      </c>
      <c r="Y16" s="60">
        <v>0</v>
      </c>
      <c r="Z16" s="60">
        <f t="shared" si="4"/>
        <v>23</v>
      </c>
      <c r="AA16" s="124" t="s">
        <v>10</v>
      </c>
      <c r="AB16" s="317"/>
    </row>
    <row r="17" spans="1:28" ht="26.25" customHeight="1">
      <c r="A17" s="280" t="s">
        <v>237</v>
      </c>
      <c r="B17" s="280"/>
      <c r="C17" s="50">
        <v>2</v>
      </c>
      <c r="D17" s="50">
        <v>0</v>
      </c>
      <c r="E17" s="50">
        <v>0</v>
      </c>
      <c r="F17" s="60">
        <f t="shared" si="0"/>
        <v>2</v>
      </c>
      <c r="G17" s="50">
        <v>2</v>
      </c>
      <c r="H17" s="50">
        <v>0</v>
      </c>
      <c r="I17" s="50">
        <v>0</v>
      </c>
      <c r="J17" s="60">
        <f t="shared" si="1"/>
        <v>2</v>
      </c>
      <c r="K17" s="50">
        <v>2</v>
      </c>
      <c r="L17" s="50">
        <v>0</v>
      </c>
      <c r="M17" s="50">
        <v>0</v>
      </c>
      <c r="N17" s="50">
        <f>M17+L17+K17</f>
        <v>2</v>
      </c>
      <c r="O17" s="50">
        <v>2</v>
      </c>
      <c r="P17" s="50">
        <v>0</v>
      </c>
      <c r="Q17" s="50">
        <v>0</v>
      </c>
      <c r="R17" s="60">
        <f t="shared" si="2"/>
        <v>2</v>
      </c>
      <c r="S17" s="50">
        <v>2</v>
      </c>
      <c r="T17" s="50">
        <v>0</v>
      </c>
      <c r="U17" s="50">
        <v>0</v>
      </c>
      <c r="V17" s="60">
        <f t="shared" si="3"/>
        <v>2</v>
      </c>
      <c r="W17" s="60">
        <v>10</v>
      </c>
      <c r="X17" s="60">
        <v>0</v>
      </c>
      <c r="Y17" s="60">
        <v>0</v>
      </c>
      <c r="Z17" s="60">
        <f t="shared" si="4"/>
        <v>10</v>
      </c>
      <c r="AA17" s="123"/>
      <c r="AB17" s="27" t="s">
        <v>239</v>
      </c>
    </row>
    <row r="18" spans="1:28" ht="26.25" customHeight="1">
      <c r="A18" s="280" t="s">
        <v>256</v>
      </c>
      <c r="B18" s="280"/>
      <c r="C18" s="50">
        <v>4</v>
      </c>
      <c r="D18" s="50">
        <v>3</v>
      </c>
      <c r="E18" s="50">
        <v>0</v>
      </c>
      <c r="F18" s="60">
        <f t="shared" si="0"/>
        <v>7</v>
      </c>
      <c r="G18" s="50">
        <v>4</v>
      </c>
      <c r="H18" s="50">
        <v>3</v>
      </c>
      <c r="I18" s="50">
        <v>0</v>
      </c>
      <c r="J18" s="60">
        <v>7</v>
      </c>
      <c r="K18" s="50">
        <v>5</v>
      </c>
      <c r="L18" s="50">
        <v>3</v>
      </c>
      <c r="M18" s="50">
        <v>0</v>
      </c>
      <c r="N18" s="50">
        <v>8</v>
      </c>
      <c r="O18" s="50">
        <v>4</v>
      </c>
      <c r="P18" s="50">
        <v>3</v>
      </c>
      <c r="Q18" s="50">
        <v>0</v>
      </c>
      <c r="R18" s="60">
        <f t="shared" si="2"/>
        <v>7</v>
      </c>
      <c r="S18" s="50">
        <v>7</v>
      </c>
      <c r="T18" s="50">
        <v>5</v>
      </c>
      <c r="U18" s="50">
        <v>0</v>
      </c>
      <c r="V18" s="60">
        <f t="shared" si="3"/>
        <v>12</v>
      </c>
      <c r="W18" s="60">
        <v>24</v>
      </c>
      <c r="X18" s="60">
        <v>17</v>
      </c>
      <c r="Y18" s="60">
        <v>0</v>
      </c>
      <c r="Z18" s="60">
        <f t="shared" si="4"/>
        <v>41</v>
      </c>
      <c r="AA18" s="9"/>
      <c r="AB18" s="125" t="s">
        <v>5</v>
      </c>
    </row>
    <row r="19" spans="1:28" ht="26.25" customHeight="1">
      <c r="A19" s="8" t="s">
        <v>376</v>
      </c>
      <c r="B19" s="8"/>
      <c r="C19" s="50">
        <v>4</v>
      </c>
      <c r="D19" s="50">
        <v>2</v>
      </c>
      <c r="E19" s="50">
        <v>0</v>
      </c>
      <c r="F19" s="60">
        <f t="shared" si="0"/>
        <v>6</v>
      </c>
      <c r="G19" s="50">
        <v>4</v>
      </c>
      <c r="H19" s="50">
        <v>2</v>
      </c>
      <c r="I19" s="50">
        <v>0</v>
      </c>
      <c r="J19" s="60">
        <f t="shared" si="1"/>
        <v>6</v>
      </c>
      <c r="K19" s="50">
        <v>7</v>
      </c>
      <c r="L19" s="50">
        <v>4</v>
      </c>
      <c r="M19" s="50">
        <v>0</v>
      </c>
      <c r="N19" s="50">
        <v>11</v>
      </c>
      <c r="O19" s="50">
        <v>6</v>
      </c>
      <c r="P19" s="50">
        <v>3</v>
      </c>
      <c r="Q19" s="50">
        <v>1</v>
      </c>
      <c r="R19" s="60">
        <f>Q19+P19+O19</f>
        <v>10</v>
      </c>
      <c r="S19" s="50">
        <v>6</v>
      </c>
      <c r="T19" s="50">
        <v>3</v>
      </c>
      <c r="U19" s="50">
        <v>1</v>
      </c>
      <c r="V19" s="60">
        <f>U19+T19+S19</f>
        <v>10</v>
      </c>
      <c r="W19" s="60">
        <v>27</v>
      </c>
      <c r="X19" s="60">
        <v>14</v>
      </c>
      <c r="Y19" s="60">
        <v>2</v>
      </c>
      <c r="Z19" s="60">
        <f t="shared" si="4"/>
        <v>43</v>
      </c>
      <c r="AA19" s="9"/>
      <c r="AB19" s="125" t="s">
        <v>6</v>
      </c>
    </row>
    <row r="20" spans="1:28" ht="26.25" customHeight="1">
      <c r="A20" s="280" t="s">
        <v>321</v>
      </c>
      <c r="B20" s="280"/>
      <c r="C20" s="50">
        <v>3</v>
      </c>
      <c r="D20" s="50">
        <v>1</v>
      </c>
      <c r="E20" s="50">
        <v>0</v>
      </c>
      <c r="F20" s="60">
        <f t="shared" si="0"/>
        <v>4</v>
      </c>
      <c r="G20" s="50">
        <v>3</v>
      </c>
      <c r="H20" s="50">
        <v>1</v>
      </c>
      <c r="I20" s="50">
        <v>0</v>
      </c>
      <c r="J20" s="60">
        <f t="shared" si="1"/>
        <v>4</v>
      </c>
      <c r="K20" s="50">
        <v>3</v>
      </c>
      <c r="L20" s="50">
        <v>2</v>
      </c>
      <c r="M20" s="50">
        <v>0</v>
      </c>
      <c r="N20" s="50">
        <v>5</v>
      </c>
      <c r="O20" s="50">
        <v>2</v>
      </c>
      <c r="P20" s="50">
        <v>2</v>
      </c>
      <c r="Q20" s="50">
        <v>0</v>
      </c>
      <c r="R20" s="60">
        <f t="shared" si="2"/>
        <v>4</v>
      </c>
      <c r="S20" s="50">
        <v>4</v>
      </c>
      <c r="T20" s="50">
        <v>2</v>
      </c>
      <c r="U20" s="50">
        <v>0</v>
      </c>
      <c r="V20" s="60">
        <f t="shared" si="3"/>
        <v>6</v>
      </c>
      <c r="W20" s="60">
        <v>15</v>
      </c>
      <c r="X20" s="60">
        <v>8</v>
      </c>
      <c r="Y20" s="60">
        <v>0</v>
      </c>
      <c r="Z20" s="60">
        <f t="shared" si="4"/>
        <v>23</v>
      </c>
      <c r="AA20" s="9"/>
      <c r="AB20" s="125" t="s">
        <v>388</v>
      </c>
    </row>
    <row r="21" spans="1:28" ht="26.25" customHeight="1">
      <c r="A21" s="8" t="s">
        <v>318</v>
      </c>
      <c r="B21" s="8"/>
      <c r="C21" s="50">
        <v>3</v>
      </c>
      <c r="D21" s="50">
        <v>0</v>
      </c>
      <c r="E21" s="50">
        <v>0</v>
      </c>
      <c r="F21" s="60">
        <v>3</v>
      </c>
      <c r="G21" s="50">
        <v>5</v>
      </c>
      <c r="H21" s="50">
        <v>0</v>
      </c>
      <c r="I21" s="50">
        <v>0</v>
      </c>
      <c r="J21" s="60">
        <f t="shared" si="1"/>
        <v>5</v>
      </c>
      <c r="K21" s="50">
        <v>4</v>
      </c>
      <c r="L21" s="50">
        <v>0</v>
      </c>
      <c r="M21" s="50">
        <v>0</v>
      </c>
      <c r="N21" s="50">
        <v>4</v>
      </c>
      <c r="O21" s="50">
        <v>4</v>
      </c>
      <c r="P21" s="50">
        <v>0</v>
      </c>
      <c r="Q21" s="50">
        <v>0</v>
      </c>
      <c r="R21" s="60">
        <f t="shared" si="2"/>
        <v>4</v>
      </c>
      <c r="S21" s="50">
        <v>6</v>
      </c>
      <c r="T21" s="50">
        <v>0</v>
      </c>
      <c r="U21" s="50">
        <v>0</v>
      </c>
      <c r="V21" s="60">
        <f t="shared" si="3"/>
        <v>6</v>
      </c>
      <c r="W21" s="60">
        <v>22</v>
      </c>
      <c r="X21" s="60">
        <v>0</v>
      </c>
      <c r="Y21" s="60">
        <v>0</v>
      </c>
      <c r="Z21" s="60">
        <f t="shared" si="4"/>
        <v>22</v>
      </c>
      <c r="AA21" s="9"/>
      <c r="AB21" s="177" t="s">
        <v>14</v>
      </c>
    </row>
    <row r="22" spans="1:28" s="110" customFormat="1" ht="26.25" customHeight="1" thickBot="1">
      <c r="A22" s="320" t="s">
        <v>123</v>
      </c>
      <c r="B22" s="320"/>
      <c r="C22" s="55">
        <v>3</v>
      </c>
      <c r="D22" s="55">
        <v>3</v>
      </c>
      <c r="E22" s="55">
        <v>1</v>
      </c>
      <c r="F22" s="82">
        <f t="shared" si="0"/>
        <v>7</v>
      </c>
      <c r="G22" s="55">
        <v>3</v>
      </c>
      <c r="H22" s="55">
        <v>3</v>
      </c>
      <c r="I22" s="55">
        <v>1</v>
      </c>
      <c r="J22" s="82">
        <f t="shared" si="1"/>
        <v>7</v>
      </c>
      <c r="K22" s="55">
        <v>5</v>
      </c>
      <c r="L22" s="55">
        <v>5</v>
      </c>
      <c r="M22" s="55">
        <v>1</v>
      </c>
      <c r="N22" s="55">
        <v>11</v>
      </c>
      <c r="O22" s="55">
        <v>5</v>
      </c>
      <c r="P22" s="55">
        <v>5</v>
      </c>
      <c r="Q22" s="55">
        <v>1</v>
      </c>
      <c r="R22" s="82">
        <f>Q22+P22+O22</f>
        <v>11</v>
      </c>
      <c r="S22" s="55">
        <v>5</v>
      </c>
      <c r="T22" s="55">
        <v>6</v>
      </c>
      <c r="U22" s="55">
        <v>1</v>
      </c>
      <c r="V22" s="82">
        <v>12</v>
      </c>
      <c r="W22" s="82">
        <v>21</v>
      </c>
      <c r="X22" s="82">
        <v>22</v>
      </c>
      <c r="Y22" s="82">
        <v>5</v>
      </c>
      <c r="Z22" s="82">
        <f t="shared" si="4"/>
        <v>48</v>
      </c>
      <c r="AA22" s="13"/>
      <c r="AB22" s="16" t="s">
        <v>7</v>
      </c>
    </row>
    <row r="23" spans="1:28" s="110" customFormat="1" ht="26.25" customHeight="1" thickBot="1">
      <c r="A23" s="282" t="s">
        <v>124</v>
      </c>
      <c r="B23" s="282"/>
      <c r="C23" s="56">
        <f aca="true" t="shared" si="5" ref="C23:Z23">SUM(C9:C22)</f>
        <v>46</v>
      </c>
      <c r="D23" s="56">
        <f t="shared" si="5"/>
        <v>30</v>
      </c>
      <c r="E23" s="56">
        <f t="shared" si="5"/>
        <v>11</v>
      </c>
      <c r="F23" s="56">
        <f t="shared" si="5"/>
        <v>87</v>
      </c>
      <c r="G23" s="56">
        <f t="shared" si="5"/>
        <v>61</v>
      </c>
      <c r="H23" s="56">
        <f t="shared" si="5"/>
        <v>40</v>
      </c>
      <c r="I23" s="56">
        <f t="shared" si="5"/>
        <v>15</v>
      </c>
      <c r="J23" s="56">
        <f t="shared" si="5"/>
        <v>116</v>
      </c>
      <c r="K23" s="56">
        <f t="shared" si="5"/>
        <v>76</v>
      </c>
      <c r="L23" s="56">
        <f t="shared" si="5"/>
        <v>43</v>
      </c>
      <c r="M23" s="56">
        <f t="shared" si="5"/>
        <v>10</v>
      </c>
      <c r="N23" s="56">
        <f t="shared" si="5"/>
        <v>129</v>
      </c>
      <c r="O23" s="56">
        <f t="shared" si="5"/>
        <v>69</v>
      </c>
      <c r="P23" s="56">
        <f t="shared" si="5"/>
        <v>42</v>
      </c>
      <c r="Q23" s="56">
        <f t="shared" si="5"/>
        <v>11</v>
      </c>
      <c r="R23" s="56">
        <f t="shared" si="5"/>
        <v>122</v>
      </c>
      <c r="S23" s="56">
        <f t="shared" si="5"/>
        <v>79</v>
      </c>
      <c r="T23" s="56">
        <f t="shared" si="5"/>
        <v>45</v>
      </c>
      <c r="U23" s="56">
        <f t="shared" si="5"/>
        <v>11</v>
      </c>
      <c r="V23" s="56">
        <f t="shared" si="5"/>
        <v>135</v>
      </c>
      <c r="W23" s="56">
        <f t="shared" si="5"/>
        <v>331</v>
      </c>
      <c r="X23" s="56">
        <f t="shared" si="5"/>
        <v>200</v>
      </c>
      <c r="Y23" s="56">
        <f t="shared" si="5"/>
        <v>58</v>
      </c>
      <c r="Z23" s="56">
        <f t="shared" si="5"/>
        <v>589</v>
      </c>
      <c r="AA23" s="293" t="s">
        <v>244</v>
      </c>
      <c r="AB23" s="293"/>
    </row>
    <row r="24" spans="3:26" ht="13.5" thickTop="1">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3:26" ht="12.75">
      <c r="C25" s="45"/>
      <c r="D25" s="45"/>
      <c r="E25" s="45"/>
      <c r="F25" s="45"/>
      <c r="G25" s="45"/>
      <c r="H25" s="45"/>
      <c r="I25" s="45"/>
      <c r="J25" s="45"/>
      <c r="K25" s="45"/>
      <c r="L25" s="45"/>
      <c r="M25" s="45"/>
      <c r="N25" s="45"/>
      <c r="O25" s="45"/>
      <c r="P25" s="45"/>
      <c r="Q25" s="45"/>
      <c r="R25" s="45"/>
      <c r="S25" s="45"/>
      <c r="T25" s="45"/>
      <c r="U25" s="45"/>
      <c r="V25" s="45"/>
      <c r="W25" s="45"/>
      <c r="X25" s="45"/>
      <c r="Y25" s="45"/>
      <c r="Z25" s="45"/>
    </row>
  </sheetData>
  <sheetProtection/>
  <mergeCells count="135">
    <mergeCell ref="A23:B23"/>
    <mergeCell ref="AA23:AB23"/>
    <mergeCell ref="A4:B4"/>
    <mergeCell ref="A5:B8"/>
    <mergeCell ref="W6:Z6"/>
    <mergeCell ref="C5:F5"/>
    <mergeCell ref="G5:J5"/>
    <mergeCell ref="K5:N5"/>
    <mergeCell ref="O5:R5"/>
    <mergeCell ref="S5:V5"/>
    <mergeCell ref="W5:Z5"/>
    <mergeCell ref="A9:B9"/>
    <mergeCell ref="AB13:AB16"/>
    <mergeCell ref="A2:AB2"/>
    <mergeCell ref="A3:AB3"/>
    <mergeCell ref="AA5:AB8"/>
    <mergeCell ref="C6:F6"/>
    <mergeCell ref="G6:J6"/>
    <mergeCell ref="K6:N6"/>
    <mergeCell ref="O6:R6"/>
    <mergeCell ref="S6:V6"/>
    <mergeCell ref="AA9:AB9"/>
    <mergeCell ref="AC9:AD9"/>
    <mergeCell ref="AE9:AF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FZ9:GA9"/>
    <mergeCell ref="GB9:GC9"/>
    <mergeCell ref="GD9:GE9"/>
    <mergeCell ref="GF9:GG9"/>
    <mergeCell ref="GH9:GI9"/>
    <mergeCell ref="GJ9:GK9"/>
    <mergeCell ref="GL9:GM9"/>
    <mergeCell ref="GN9:GO9"/>
    <mergeCell ref="GP9:GQ9"/>
    <mergeCell ref="GR9:GS9"/>
    <mergeCell ref="HJ9:HK9"/>
    <mergeCell ref="HL9:HM9"/>
    <mergeCell ref="HN9:HO9"/>
    <mergeCell ref="HP9:HQ9"/>
    <mergeCell ref="GT9:GU9"/>
    <mergeCell ref="GV9:GW9"/>
    <mergeCell ref="GX9:GY9"/>
    <mergeCell ref="GZ9:HA9"/>
    <mergeCell ref="HB9:HC9"/>
    <mergeCell ref="HD9:HE9"/>
    <mergeCell ref="AA4:AB4"/>
    <mergeCell ref="ID9:IE9"/>
    <mergeCell ref="HR9:HS9"/>
    <mergeCell ref="HT9:HU9"/>
    <mergeCell ref="HV9:HW9"/>
    <mergeCell ref="HX9:HY9"/>
    <mergeCell ref="HZ9:IA9"/>
    <mergeCell ref="IB9:IC9"/>
    <mergeCell ref="HF9:HG9"/>
    <mergeCell ref="HH9:HI9"/>
    <mergeCell ref="A11:B11"/>
    <mergeCell ref="A12:B12"/>
    <mergeCell ref="A17:B17"/>
    <mergeCell ref="A18:B18"/>
    <mergeCell ref="A20:B20"/>
    <mergeCell ref="A22:B22"/>
    <mergeCell ref="A13:A16"/>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65" r:id="rId1"/>
</worksheet>
</file>

<file path=xl/worksheets/sheet31.xml><?xml version="1.0" encoding="utf-8"?>
<worksheet xmlns="http://schemas.openxmlformats.org/spreadsheetml/2006/main" xmlns:r="http://schemas.openxmlformats.org/officeDocument/2006/relationships">
  <sheetPr>
    <tabColor theme="9" tint="-0.24997000396251678"/>
  </sheetPr>
  <dimension ref="A1:S20"/>
  <sheetViews>
    <sheetView rightToLeft="1" view="pageBreakPreview" zoomScale="80" zoomScaleNormal="75" zoomScaleSheetLayoutView="80" zoomScalePageLayoutView="0" workbookViewId="0" topLeftCell="A1">
      <selection activeCell="R9" sqref="R9"/>
    </sheetView>
  </sheetViews>
  <sheetFormatPr defaultColWidth="9.140625" defaultRowHeight="12.75"/>
  <cols>
    <col min="1" max="1" width="5.00390625" style="41" customWidth="1"/>
    <col min="2" max="2" width="10.00390625" style="41" customWidth="1"/>
    <col min="3" max="7" width="12.00390625" style="41" customWidth="1"/>
    <col min="8" max="8" width="13.57421875" style="41" customWidth="1"/>
    <col min="9" max="9" width="12.00390625" style="41" customWidth="1"/>
    <col min="10" max="10" width="13.00390625" style="41" customWidth="1"/>
    <col min="11" max="11" width="12.00390625" style="41" customWidth="1"/>
    <col min="12" max="12" width="12.421875" style="41" customWidth="1"/>
    <col min="13" max="13" width="12.00390625" style="41" customWidth="1"/>
    <col min="14" max="14" width="13.8515625" style="41" customWidth="1"/>
    <col min="15" max="15" width="9.00390625" style="41" customWidth="1"/>
    <col min="16" max="16384" width="9.140625" style="41" customWidth="1"/>
  </cols>
  <sheetData>
    <row r="1" spans="1:17" ht="32.25" customHeight="1">
      <c r="A1" s="325" t="s">
        <v>326</v>
      </c>
      <c r="B1" s="325"/>
      <c r="C1" s="325"/>
      <c r="D1" s="325"/>
      <c r="E1" s="325"/>
      <c r="F1" s="325"/>
      <c r="G1" s="325"/>
      <c r="H1" s="325"/>
      <c r="I1" s="325"/>
      <c r="J1" s="325"/>
      <c r="K1" s="325"/>
      <c r="L1" s="325"/>
      <c r="M1" s="325"/>
      <c r="N1" s="325"/>
      <c r="O1" s="325"/>
      <c r="Q1" s="41" t="s">
        <v>534</v>
      </c>
    </row>
    <row r="2" spans="1:15" ht="32.25" customHeight="1">
      <c r="A2" s="325" t="s">
        <v>381</v>
      </c>
      <c r="B2" s="325"/>
      <c r="C2" s="325"/>
      <c r="D2" s="325"/>
      <c r="E2" s="325"/>
      <c r="F2" s="325"/>
      <c r="G2" s="325"/>
      <c r="H2" s="325"/>
      <c r="I2" s="325"/>
      <c r="J2" s="325"/>
      <c r="K2" s="325"/>
      <c r="L2" s="325"/>
      <c r="M2" s="325"/>
      <c r="N2" s="325"/>
      <c r="O2" s="325"/>
    </row>
    <row r="3" spans="1:15" ht="32.25" customHeight="1" thickBot="1">
      <c r="A3" s="412" t="s">
        <v>471</v>
      </c>
      <c r="B3" s="412"/>
      <c r="C3" s="4"/>
      <c r="D3" s="4"/>
      <c r="E3" s="4"/>
      <c r="F3" s="4" t="s">
        <v>534</v>
      </c>
      <c r="G3" s="4"/>
      <c r="H3" s="4"/>
      <c r="I3" s="4"/>
      <c r="J3" s="4"/>
      <c r="K3" s="4"/>
      <c r="L3" s="4"/>
      <c r="M3" s="4"/>
      <c r="N3" s="292" t="s">
        <v>472</v>
      </c>
      <c r="O3" s="292"/>
    </row>
    <row r="4" spans="1:15" ht="19.5" customHeight="1" thickTop="1">
      <c r="A4" s="381" t="s">
        <v>129</v>
      </c>
      <c r="B4" s="409"/>
      <c r="C4" s="266" t="s">
        <v>201</v>
      </c>
      <c r="D4" s="266"/>
      <c r="E4" s="407" t="s">
        <v>205</v>
      </c>
      <c r="F4" s="266" t="s">
        <v>202</v>
      </c>
      <c r="G4" s="266"/>
      <c r="H4" s="266"/>
      <c r="I4" s="266"/>
      <c r="J4" s="266"/>
      <c r="K4" s="266"/>
      <c r="L4" s="266"/>
      <c r="M4" s="266"/>
      <c r="N4" s="381" t="s">
        <v>95</v>
      </c>
      <c r="O4" s="409"/>
    </row>
    <row r="5" spans="1:18" ht="24.75" customHeight="1">
      <c r="A5" s="410"/>
      <c r="B5" s="410"/>
      <c r="C5" s="379" t="s">
        <v>96</v>
      </c>
      <c r="D5" s="379"/>
      <c r="E5" s="408"/>
      <c r="F5" s="413" t="s">
        <v>265</v>
      </c>
      <c r="G5" s="413"/>
      <c r="H5" s="413"/>
      <c r="I5" s="413"/>
      <c r="J5" s="413"/>
      <c r="K5" s="413"/>
      <c r="L5" s="413"/>
      <c r="M5" s="413"/>
      <c r="N5" s="410"/>
      <c r="O5" s="410"/>
      <c r="R5" s="41" t="s">
        <v>534</v>
      </c>
    </row>
    <row r="6" spans="1:15" ht="15.75">
      <c r="A6" s="410"/>
      <c r="B6" s="410"/>
      <c r="C6" s="37" t="s">
        <v>203</v>
      </c>
      <c r="D6" s="37" t="s">
        <v>204</v>
      </c>
      <c r="E6" s="408"/>
      <c r="F6" s="37" t="s">
        <v>206</v>
      </c>
      <c r="G6" s="37" t="s">
        <v>207</v>
      </c>
      <c r="H6" s="37" t="s">
        <v>208</v>
      </c>
      <c r="I6" s="37" t="s">
        <v>209</v>
      </c>
      <c r="J6" s="37" t="s">
        <v>210</v>
      </c>
      <c r="K6" s="37" t="s">
        <v>211</v>
      </c>
      <c r="L6" s="37" t="s">
        <v>212</v>
      </c>
      <c r="M6" s="37" t="s">
        <v>124</v>
      </c>
      <c r="N6" s="410"/>
      <c r="O6" s="410"/>
    </row>
    <row r="7" spans="1:19" ht="66.75" customHeight="1" thickBot="1">
      <c r="A7" s="411"/>
      <c r="B7" s="411"/>
      <c r="C7" s="103" t="s">
        <v>97</v>
      </c>
      <c r="D7" s="103" t="s">
        <v>98</v>
      </c>
      <c r="E7" s="84" t="s">
        <v>99</v>
      </c>
      <c r="F7" s="104" t="s">
        <v>100</v>
      </c>
      <c r="G7" s="104" t="s">
        <v>101</v>
      </c>
      <c r="H7" s="104" t="s">
        <v>102</v>
      </c>
      <c r="I7" s="104" t="s">
        <v>103</v>
      </c>
      <c r="J7" s="104" t="s">
        <v>104</v>
      </c>
      <c r="K7" s="104" t="s">
        <v>105</v>
      </c>
      <c r="L7" s="104" t="s">
        <v>106</v>
      </c>
      <c r="M7" s="104" t="s">
        <v>245</v>
      </c>
      <c r="N7" s="411"/>
      <c r="O7" s="411"/>
      <c r="P7" s="260" t="s">
        <v>534</v>
      </c>
      <c r="S7" s="41" t="s">
        <v>534</v>
      </c>
    </row>
    <row r="8" spans="1:15" ht="27.75" customHeight="1">
      <c r="A8" s="332" t="s">
        <v>258</v>
      </c>
      <c r="B8" s="313"/>
      <c r="C8" s="219">
        <v>2</v>
      </c>
      <c r="D8" s="219">
        <v>5253</v>
      </c>
      <c r="E8" s="85">
        <v>2</v>
      </c>
      <c r="F8" s="85">
        <v>1</v>
      </c>
      <c r="G8" s="85">
        <v>0</v>
      </c>
      <c r="H8" s="85">
        <v>0</v>
      </c>
      <c r="I8" s="85">
        <v>0</v>
      </c>
      <c r="J8" s="85">
        <v>0</v>
      </c>
      <c r="K8" s="85">
        <v>0</v>
      </c>
      <c r="L8" s="85">
        <v>2</v>
      </c>
      <c r="M8" s="85">
        <v>3</v>
      </c>
      <c r="N8" s="318" t="s">
        <v>259</v>
      </c>
      <c r="O8" s="291"/>
    </row>
    <row r="9" spans="1:15" ht="27.75" customHeight="1">
      <c r="A9" s="280" t="s">
        <v>114</v>
      </c>
      <c r="B9" s="280"/>
      <c r="C9" s="50">
        <v>0</v>
      </c>
      <c r="D9" s="50">
        <v>0</v>
      </c>
      <c r="E9" s="50">
        <v>1</v>
      </c>
      <c r="F9" s="50">
        <v>0</v>
      </c>
      <c r="G9" s="50">
        <v>0</v>
      </c>
      <c r="H9" s="50">
        <v>0</v>
      </c>
      <c r="I9" s="50">
        <v>0</v>
      </c>
      <c r="J9" s="50">
        <v>0</v>
      </c>
      <c r="K9" s="50">
        <v>0</v>
      </c>
      <c r="L9" s="50">
        <v>1</v>
      </c>
      <c r="M9" s="86">
        <v>1</v>
      </c>
      <c r="N9" s="9"/>
      <c r="O9" s="18" t="s">
        <v>12</v>
      </c>
    </row>
    <row r="10" spans="1:15" ht="27.75" customHeight="1">
      <c r="A10" s="280" t="s">
        <v>115</v>
      </c>
      <c r="B10" s="280"/>
      <c r="C10" s="50">
        <v>1</v>
      </c>
      <c r="D10" s="50">
        <v>1495</v>
      </c>
      <c r="E10" s="50">
        <v>0</v>
      </c>
      <c r="F10" s="50">
        <v>0</v>
      </c>
      <c r="G10" s="50">
        <v>0</v>
      </c>
      <c r="H10" s="50">
        <v>0</v>
      </c>
      <c r="I10" s="50">
        <v>0</v>
      </c>
      <c r="J10" s="50">
        <v>0</v>
      </c>
      <c r="K10" s="50">
        <v>0</v>
      </c>
      <c r="L10" s="50">
        <v>1</v>
      </c>
      <c r="M10" s="86">
        <v>1</v>
      </c>
      <c r="N10" s="9"/>
      <c r="O10" s="10" t="s">
        <v>8</v>
      </c>
    </row>
    <row r="11" spans="1:15" ht="27.75" customHeight="1">
      <c r="A11" s="280" t="s">
        <v>116</v>
      </c>
      <c r="B11" s="280"/>
      <c r="C11" s="50">
        <v>1</v>
      </c>
      <c r="D11" s="50">
        <v>1934</v>
      </c>
      <c r="E11" s="50">
        <v>2</v>
      </c>
      <c r="F11" s="50">
        <v>0</v>
      </c>
      <c r="G11" s="50">
        <v>0</v>
      </c>
      <c r="H11" s="50">
        <v>0</v>
      </c>
      <c r="I11" s="50">
        <v>0</v>
      </c>
      <c r="J11" s="50">
        <v>0</v>
      </c>
      <c r="K11" s="50">
        <v>0</v>
      </c>
      <c r="L11" s="50">
        <v>2</v>
      </c>
      <c r="M11" s="86">
        <v>2</v>
      </c>
      <c r="N11" s="9"/>
      <c r="O11" s="10" t="s">
        <v>11</v>
      </c>
    </row>
    <row r="12" spans="1:15" ht="31.5" customHeight="1">
      <c r="A12" s="283" t="s">
        <v>117</v>
      </c>
      <c r="B12" s="57" t="s">
        <v>119</v>
      </c>
      <c r="C12" s="50">
        <v>2</v>
      </c>
      <c r="D12" s="50">
        <v>1120</v>
      </c>
      <c r="E12" s="50">
        <v>1</v>
      </c>
      <c r="F12" s="50">
        <v>0</v>
      </c>
      <c r="G12" s="50">
        <v>0</v>
      </c>
      <c r="H12" s="50">
        <v>0</v>
      </c>
      <c r="I12" s="50">
        <v>0</v>
      </c>
      <c r="J12" s="50">
        <v>0</v>
      </c>
      <c r="K12" s="50">
        <v>0</v>
      </c>
      <c r="L12" s="50">
        <v>1</v>
      </c>
      <c r="M12" s="86">
        <v>1</v>
      </c>
      <c r="N12" s="73" t="s">
        <v>269</v>
      </c>
      <c r="O12" s="315" t="s">
        <v>4</v>
      </c>
    </row>
    <row r="13" spans="1:15" ht="31.5" customHeight="1">
      <c r="A13" s="284"/>
      <c r="B13" s="57" t="s">
        <v>120</v>
      </c>
      <c r="C13" s="50">
        <v>1</v>
      </c>
      <c r="D13" s="50">
        <v>250</v>
      </c>
      <c r="E13" s="50">
        <v>0</v>
      </c>
      <c r="F13" s="50">
        <v>0</v>
      </c>
      <c r="G13" s="50">
        <v>0</v>
      </c>
      <c r="H13" s="50">
        <v>0</v>
      </c>
      <c r="I13" s="50">
        <v>0</v>
      </c>
      <c r="J13" s="50">
        <v>0</v>
      </c>
      <c r="K13" s="50">
        <v>0</v>
      </c>
      <c r="L13" s="50">
        <v>0</v>
      </c>
      <c r="M13" s="86">
        <v>0</v>
      </c>
      <c r="N13" s="73" t="s">
        <v>270</v>
      </c>
      <c r="O13" s="317"/>
    </row>
    <row r="14" spans="1:15" ht="27.75" customHeight="1">
      <c r="A14" s="280" t="s">
        <v>256</v>
      </c>
      <c r="B14" s="280"/>
      <c r="C14" s="50">
        <v>2</v>
      </c>
      <c r="D14" s="50">
        <v>5130</v>
      </c>
      <c r="E14" s="50">
        <v>2</v>
      </c>
      <c r="F14" s="50">
        <v>0</v>
      </c>
      <c r="G14" s="50">
        <v>0</v>
      </c>
      <c r="H14" s="50">
        <v>0</v>
      </c>
      <c r="I14" s="50">
        <v>0</v>
      </c>
      <c r="J14" s="50">
        <v>0</v>
      </c>
      <c r="K14" s="50">
        <v>0</v>
      </c>
      <c r="L14" s="50">
        <v>2</v>
      </c>
      <c r="M14" s="86">
        <v>2</v>
      </c>
      <c r="N14" s="9"/>
      <c r="O14" s="10" t="s">
        <v>5</v>
      </c>
    </row>
    <row r="15" spans="1:15" ht="27.75" customHeight="1">
      <c r="A15" s="280" t="s">
        <v>376</v>
      </c>
      <c r="B15" s="280"/>
      <c r="C15" s="50">
        <v>1</v>
      </c>
      <c r="D15" s="50">
        <v>4050</v>
      </c>
      <c r="E15" s="50">
        <v>2</v>
      </c>
      <c r="F15" s="50">
        <v>2</v>
      </c>
      <c r="G15" s="50">
        <v>2</v>
      </c>
      <c r="H15" s="50">
        <v>2</v>
      </c>
      <c r="I15" s="50">
        <v>2</v>
      </c>
      <c r="J15" s="50">
        <v>2</v>
      </c>
      <c r="K15" s="50">
        <v>2</v>
      </c>
      <c r="L15" s="50">
        <v>2</v>
      </c>
      <c r="M15" s="86">
        <v>2</v>
      </c>
      <c r="N15" s="9"/>
      <c r="O15" s="10" t="s">
        <v>6</v>
      </c>
    </row>
    <row r="16" spans="1:15" ht="27.75" customHeight="1">
      <c r="A16" s="280" t="s">
        <v>321</v>
      </c>
      <c r="B16" s="280"/>
      <c r="C16" s="50">
        <v>2</v>
      </c>
      <c r="D16" s="50">
        <v>5760</v>
      </c>
      <c r="E16" s="50">
        <v>2</v>
      </c>
      <c r="F16" s="50">
        <v>0</v>
      </c>
      <c r="G16" s="50">
        <v>0</v>
      </c>
      <c r="H16" s="50">
        <v>0</v>
      </c>
      <c r="I16" s="50">
        <v>0</v>
      </c>
      <c r="J16" s="50">
        <v>0</v>
      </c>
      <c r="K16" s="50">
        <v>1</v>
      </c>
      <c r="L16" s="50">
        <v>2</v>
      </c>
      <c r="M16" s="86">
        <v>3</v>
      </c>
      <c r="N16" s="9"/>
      <c r="O16" s="10" t="s">
        <v>13</v>
      </c>
    </row>
    <row r="17" spans="1:15" ht="27.75" customHeight="1">
      <c r="A17" s="280" t="s">
        <v>318</v>
      </c>
      <c r="B17" s="280"/>
      <c r="C17" s="50">
        <v>1</v>
      </c>
      <c r="D17" s="50">
        <v>285</v>
      </c>
      <c r="E17" s="50">
        <v>0</v>
      </c>
      <c r="F17" s="50">
        <v>0</v>
      </c>
      <c r="G17" s="50">
        <v>0</v>
      </c>
      <c r="H17" s="50">
        <v>0</v>
      </c>
      <c r="I17" s="50">
        <v>0</v>
      </c>
      <c r="J17" s="50">
        <v>0</v>
      </c>
      <c r="K17" s="50">
        <v>0</v>
      </c>
      <c r="L17" s="50">
        <v>0</v>
      </c>
      <c r="M17" s="86">
        <v>0</v>
      </c>
      <c r="N17" s="13"/>
      <c r="O17" s="16" t="s">
        <v>14</v>
      </c>
    </row>
    <row r="18" spans="1:15" ht="27.75" customHeight="1" thickBot="1">
      <c r="A18" s="281" t="s">
        <v>123</v>
      </c>
      <c r="B18" s="281"/>
      <c r="C18" s="39">
        <v>2</v>
      </c>
      <c r="D18" s="39">
        <v>2457</v>
      </c>
      <c r="E18" s="39">
        <v>1</v>
      </c>
      <c r="F18" s="39">
        <v>0</v>
      </c>
      <c r="G18" s="39">
        <v>0</v>
      </c>
      <c r="H18" s="39">
        <v>0</v>
      </c>
      <c r="I18" s="39">
        <v>0</v>
      </c>
      <c r="J18" s="39">
        <v>0</v>
      </c>
      <c r="K18" s="39">
        <v>0</v>
      </c>
      <c r="L18" s="39">
        <v>1</v>
      </c>
      <c r="M18" s="85">
        <v>1</v>
      </c>
      <c r="N18" s="13"/>
      <c r="O18" s="16" t="s">
        <v>7</v>
      </c>
    </row>
    <row r="19" spans="1:15" ht="27.75" customHeight="1" thickBot="1">
      <c r="A19" s="282" t="s">
        <v>124</v>
      </c>
      <c r="B19" s="282"/>
      <c r="C19" s="56">
        <f aca="true" t="shared" si="0" ref="C19:M19">SUM(C8:C18)</f>
        <v>15</v>
      </c>
      <c r="D19" s="56">
        <f t="shared" si="0"/>
        <v>27734</v>
      </c>
      <c r="E19" s="56">
        <f t="shared" si="0"/>
        <v>13</v>
      </c>
      <c r="F19" s="56">
        <f t="shared" si="0"/>
        <v>3</v>
      </c>
      <c r="G19" s="56">
        <f t="shared" si="0"/>
        <v>2</v>
      </c>
      <c r="H19" s="56">
        <f t="shared" si="0"/>
        <v>2</v>
      </c>
      <c r="I19" s="56">
        <f t="shared" si="0"/>
        <v>2</v>
      </c>
      <c r="J19" s="56">
        <f t="shared" si="0"/>
        <v>2</v>
      </c>
      <c r="K19" s="56">
        <f t="shared" si="0"/>
        <v>3</v>
      </c>
      <c r="L19" s="56">
        <f t="shared" si="0"/>
        <v>14</v>
      </c>
      <c r="M19" s="56">
        <f t="shared" si="0"/>
        <v>16</v>
      </c>
      <c r="N19" s="293" t="s">
        <v>244</v>
      </c>
      <c r="O19" s="293"/>
    </row>
    <row r="20" spans="1:15" ht="16.5" thickTop="1">
      <c r="A20" s="36"/>
      <c r="B20" s="36"/>
      <c r="C20" s="36"/>
      <c r="D20" s="36"/>
      <c r="E20" s="36"/>
      <c r="F20" s="36"/>
      <c r="G20" s="36"/>
      <c r="H20" s="25"/>
      <c r="I20" s="36"/>
      <c r="J20" s="36"/>
      <c r="K20" s="36"/>
      <c r="L20" s="36"/>
      <c r="M20" s="36"/>
      <c r="N20" s="36"/>
      <c r="O20" s="36"/>
    </row>
  </sheetData>
  <sheetProtection/>
  <mergeCells count="25">
    <mergeCell ref="A1:O1"/>
    <mergeCell ref="C4:D4"/>
    <mergeCell ref="A4:B7"/>
    <mergeCell ref="A2:O2"/>
    <mergeCell ref="A3:B3"/>
    <mergeCell ref="A8:B8"/>
    <mergeCell ref="N8:O8"/>
    <mergeCell ref="F4:M4"/>
    <mergeCell ref="N3:O3"/>
    <mergeCell ref="F5:M5"/>
    <mergeCell ref="E4:E6"/>
    <mergeCell ref="N4:O7"/>
    <mergeCell ref="C5:D5"/>
    <mergeCell ref="A9:B9"/>
    <mergeCell ref="A15:B15"/>
    <mergeCell ref="O12:O13"/>
    <mergeCell ref="N19:O19"/>
    <mergeCell ref="A18:B18"/>
    <mergeCell ref="A16:B16"/>
    <mergeCell ref="A17:B17"/>
    <mergeCell ref="A19:B19"/>
    <mergeCell ref="A10:B10"/>
    <mergeCell ref="A11:B11"/>
    <mergeCell ref="A14:B14"/>
    <mergeCell ref="A12:A13"/>
  </mergeCells>
  <printOptions horizontalCentered="1"/>
  <pageMargins left="0.3937007874015748" right="0.3937007874015748" top="0.984251968503937" bottom="0.3937007874015748" header="0.984251968503937" footer="0.3937007874015748"/>
  <pageSetup firstPageNumber="9" useFirstPageNumber="1" horizontalDpi="600" verticalDpi="600" orientation="landscape" paperSize="9" scale="75" r:id="rId1"/>
</worksheet>
</file>

<file path=xl/worksheets/sheet32.xml><?xml version="1.0" encoding="utf-8"?>
<worksheet xmlns="http://schemas.openxmlformats.org/spreadsheetml/2006/main" xmlns:r="http://schemas.openxmlformats.org/officeDocument/2006/relationships">
  <sheetPr>
    <tabColor theme="9" tint="-0.24997000396251678"/>
  </sheetPr>
  <dimension ref="A2:FK21"/>
  <sheetViews>
    <sheetView rightToLeft="1" tabSelected="1" view="pageBreakPreview" zoomScale="90" zoomScaleNormal="65" zoomScaleSheetLayoutView="90" zoomScalePageLayoutView="0" workbookViewId="0" topLeftCell="A2">
      <selection activeCell="P10" sqref="P10"/>
    </sheetView>
  </sheetViews>
  <sheetFormatPr defaultColWidth="9.140625" defaultRowHeight="12.75"/>
  <cols>
    <col min="1" max="1" width="5.00390625" style="81" customWidth="1"/>
    <col min="2" max="2" width="9.00390625" style="81" customWidth="1"/>
    <col min="3" max="3" width="15.57421875" style="81" customWidth="1"/>
    <col min="4" max="4" width="15.28125" style="81" customWidth="1"/>
    <col min="5" max="5" width="14.421875" style="81" customWidth="1"/>
    <col min="6" max="6" width="25.28125" style="81" customWidth="1"/>
    <col min="7" max="7" width="12.421875" style="81" customWidth="1"/>
    <col min="8" max="8" width="13.00390625" style="81" customWidth="1"/>
    <col min="9" max="9" width="10.7109375" style="81" customWidth="1"/>
    <col min="10" max="10" width="7.28125" style="81" customWidth="1"/>
    <col min="11" max="11" width="7.8515625" style="81" customWidth="1"/>
    <col min="12" max="12" width="13.421875" style="173" bestFit="1" customWidth="1"/>
    <col min="13" max="13" width="9.140625" style="173" hidden="1" customWidth="1"/>
    <col min="14" max="14" width="8.7109375" style="173" customWidth="1"/>
    <col min="15" max="111" width="9.140625" style="173" customWidth="1"/>
    <col min="112" max="128" width="9.140625" style="81" customWidth="1"/>
    <col min="129" max="145" width="9.140625" style="173" customWidth="1"/>
    <col min="146" max="147" width="9.140625" style="81" customWidth="1"/>
    <col min="148" max="167" width="9.140625" style="173" customWidth="1"/>
    <col min="168" max="16384" width="9.140625" style="81" customWidth="1"/>
  </cols>
  <sheetData>
    <row r="1" s="173" customFormat="1" ht="15"/>
    <row r="2" spans="1:167" s="185" customFormat="1" ht="32.25" customHeight="1">
      <c r="A2" s="325" t="s">
        <v>535</v>
      </c>
      <c r="B2" s="325"/>
      <c r="C2" s="325"/>
      <c r="D2" s="325"/>
      <c r="E2" s="325"/>
      <c r="F2" s="325"/>
      <c r="G2" s="325"/>
      <c r="H2" s="325"/>
      <c r="I2" s="325"/>
      <c r="J2" s="325"/>
      <c r="K2" s="325"/>
      <c r="L2" s="325"/>
      <c r="M2" s="325"/>
      <c r="N2" s="325"/>
      <c r="O2" s="18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R2" s="173"/>
      <c r="ES2" s="173"/>
      <c r="ET2" s="173"/>
      <c r="EU2" s="173"/>
      <c r="EV2" s="173"/>
      <c r="EW2" s="173"/>
      <c r="EX2" s="173"/>
      <c r="EY2" s="173"/>
      <c r="EZ2" s="173"/>
      <c r="FA2" s="173"/>
      <c r="FB2" s="173"/>
      <c r="FC2" s="173"/>
      <c r="FD2" s="173"/>
      <c r="FE2" s="173"/>
      <c r="FF2" s="173"/>
      <c r="FG2" s="173"/>
      <c r="FH2" s="173"/>
      <c r="FI2" s="173"/>
      <c r="FJ2" s="173"/>
      <c r="FK2" s="173"/>
    </row>
    <row r="3" spans="1:15" s="173" customFormat="1" ht="42.75" customHeight="1">
      <c r="A3" s="270" t="s">
        <v>483</v>
      </c>
      <c r="B3" s="270"/>
      <c r="C3" s="270"/>
      <c r="D3" s="270"/>
      <c r="E3" s="270"/>
      <c r="F3" s="270"/>
      <c r="G3" s="270"/>
      <c r="H3" s="270"/>
      <c r="I3" s="270"/>
      <c r="J3" s="270"/>
      <c r="K3" s="270"/>
      <c r="L3" s="270"/>
      <c r="M3" s="270"/>
      <c r="N3" s="270"/>
      <c r="O3" s="183"/>
    </row>
    <row r="4" spans="1:15" s="173" customFormat="1" ht="22.5" customHeight="1" thickBot="1">
      <c r="A4" s="417" t="s">
        <v>481</v>
      </c>
      <c r="B4" s="417"/>
      <c r="C4" s="420"/>
      <c r="D4" s="420"/>
      <c r="E4" s="420"/>
      <c r="F4" s="420"/>
      <c r="G4" s="420"/>
      <c r="H4" s="420"/>
      <c r="I4" s="420"/>
      <c r="J4" s="420"/>
      <c r="K4" s="420"/>
      <c r="L4" s="419" t="s">
        <v>514</v>
      </c>
      <c r="M4" s="419"/>
      <c r="N4" s="419"/>
      <c r="O4" s="183"/>
    </row>
    <row r="5" spans="1:128" ht="41.25" customHeight="1" thickTop="1">
      <c r="A5" s="422" t="s">
        <v>331</v>
      </c>
      <c r="B5" s="422"/>
      <c r="C5" s="42" t="s">
        <v>480</v>
      </c>
      <c r="D5" s="42" t="s">
        <v>355</v>
      </c>
      <c r="E5" s="178" t="s">
        <v>356</v>
      </c>
      <c r="F5" s="179" t="s">
        <v>357</v>
      </c>
      <c r="G5" s="266" t="s">
        <v>358</v>
      </c>
      <c r="H5" s="266"/>
      <c r="I5" s="266"/>
      <c r="J5" s="266" t="s">
        <v>359</v>
      </c>
      <c r="K5" s="266"/>
      <c r="L5" s="266" t="s">
        <v>95</v>
      </c>
      <c r="M5" s="266"/>
      <c r="N5" s="266"/>
      <c r="DH5" s="173"/>
      <c r="DI5" s="173"/>
      <c r="DJ5" s="173"/>
      <c r="DK5" s="173"/>
      <c r="DL5" s="173"/>
      <c r="DM5" s="173"/>
      <c r="DN5" s="173"/>
      <c r="DO5" s="173"/>
      <c r="DP5" s="173"/>
      <c r="DQ5" s="173"/>
      <c r="DR5" s="173"/>
      <c r="DS5" s="173"/>
      <c r="DT5" s="173"/>
      <c r="DU5" s="173"/>
      <c r="DV5" s="173"/>
      <c r="DW5" s="173"/>
      <c r="DX5" s="173"/>
    </row>
    <row r="6" spans="1:128" ht="30.75" customHeight="1">
      <c r="A6" s="415"/>
      <c r="B6" s="415"/>
      <c r="C6" s="270" t="s">
        <v>108</v>
      </c>
      <c r="D6" s="270" t="s">
        <v>473</v>
      </c>
      <c r="E6" s="270" t="s">
        <v>474</v>
      </c>
      <c r="F6" s="270" t="s">
        <v>475</v>
      </c>
      <c r="G6" s="267" t="s">
        <v>482</v>
      </c>
      <c r="H6" s="267"/>
      <c r="I6" s="267"/>
      <c r="J6" s="270" t="s">
        <v>479</v>
      </c>
      <c r="K6" s="270"/>
      <c r="L6" s="267"/>
      <c r="M6" s="267"/>
      <c r="N6" s="267"/>
      <c r="Q6" s="434"/>
      <c r="DH6" s="173"/>
      <c r="DI6" s="173"/>
      <c r="DJ6" s="173"/>
      <c r="DK6" s="173"/>
      <c r="DL6" s="173"/>
      <c r="DM6" s="173"/>
      <c r="DN6" s="173"/>
      <c r="DO6" s="173"/>
      <c r="DP6" s="173"/>
      <c r="DQ6" s="173"/>
      <c r="DR6" s="173"/>
      <c r="DS6" s="173"/>
      <c r="DT6" s="173"/>
      <c r="DU6" s="173"/>
      <c r="DV6" s="173"/>
      <c r="DW6" s="173"/>
      <c r="DX6" s="173"/>
    </row>
    <row r="7" spans="1:128" ht="21.75" customHeight="1">
      <c r="A7" s="415"/>
      <c r="B7" s="415"/>
      <c r="C7" s="270"/>
      <c r="D7" s="270"/>
      <c r="E7" s="270"/>
      <c r="F7" s="270"/>
      <c r="G7" s="37" t="s">
        <v>360</v>
      </c>
      <c r="H7" s="37" t="s">
        <v>361</v>
      </c>
      <c r="I7" s="108" t="s">
        <v>362</v>
      </c>
      <c r="J7" s="270"/>
      <c r="K7" s="270"/>
      <c r="L7" s="267"/>
      <c r="M7" s="267"/>
      <c r="N7" s="267"/>
      <c r="Q7" s="434"/>
      <c r="DH7" s="173"/>
      <c r="DI7" s="173"/>
      <c r="DJ7" s="173"/>
      <c r="DK7" s="173"/>
      <c r="DL7" s="173"/>
      <c r="DM7" s="173"/>
      <c r="DN7" s="173"/>
      <c r="DO7" s="173"/>
      <c r="DP7" s="173"/>
      <c r="DQ7" s="173"/>
      <c r="DR7" s="173"/>
      <c r="DS7" s="173"/>
      <c r="DT7" s="173"/>
      <c r="DU7" s="173"/>
      <c r="DV7" s="173"/>
      <c r="DW7" s="173"/>
      <c r="DX7" s="173"/>
    </row>
    <row r="8" spans="1:128" ht="26.25" customHeight="1" thickBot="1">
      <c r="A8" s="416"/>
      <c r="B8" s="416"/>
      <c r="C8" s="271"/>
      <c r="D8" s="271"/>
      <c r="E8" s="271"/>
      <c r="F8" s="271"/>
      <c r="G8" s="39" t="s">
        <v>476</v>
      </c>
      <c r="H8" s="39" t="s">
        <v>477</v>
      </c>
      <c r="I8" s="39" t="s">
        <v>478</v>
      </c>
      <c r="J8" s="271"/>
      <c r="K8" s="271"/>
      <c r="L8" s="268"/>
      <c r="M8" s="268"/>
      <c r="N8" s="268"/>
      <c r="Q8" s="434"/>
      <c r="DH8" s="173"/>
      <c r="DI8" s="173"/>
      <c r="DJ8" s="173"/>
      <c r="DK8" s="173"/>
      <c r="DL8" s="173"/>
      <c r="DM8" s="173"/>
      <c r="DN8" s="173"/>
      <c r="DO8" s="173"/>
      <c r="DP8" s="173"/>
      <c r="DQ8" s="173"/>
      <c r="DR8" s="173"/>
      <c r="DS8" s="173"/>
      <c r="DT8" s="173"/>
      <c r="DU8" s="173"/>
      <c r="DV8" s="173"/>
      <c r="DW8" s="173"/>
      <c r="DX8" s="173"/>
    </row>
    <row r="9" spans="1:128" ht="26.25" customHeight="1">
      <c r="A9" s="423" t="s">
        <v>258</v>
      </c>
      <c r="B9" s="423"/>
      <c r="C9" s="80">
        <v>1</v>
      </c>
      <c r="D9" s="80">
        <v>0</v>
      </c>
      <c r="E9" s="80">
        <v>0</v>
      </c>
      <c r="F9" s="80">
        <v>0</v>
      </c>
      <c r="G9" s="49">
        <v>0</v>
      </c>
      <c r="H9" s="49">
        <v>0</v>
      </c>
      <c r="I9" s="49">
        <v>0</v>
      </c>
      <c r="J9" s="277">
        <v>0</v>
      </c>
      <c r="K9" s="277"/>
      <c r="L9" s="418" t="s">
        <v>259</v>
      </c>
      <c r="M9" s="418"/>
      <c r="N9" s="418"/>
      <c r="Q9" s="183"/>
      <c r="DH9" s="173"/>
      <c r="DI9" s="173"/>
      <c r="DJ9" s="173"/>
      <c r="DK9" s="173"/>
      <c r="DL9" s="173"/>
      <c r="DM9" s="173"/>
      <c r="DN9" s="173"/>
      <c r="DO9" s="173"/>
      <c r="DP9" s="173"/>
      <c r="DQ9" s="173"/>
      <c r="DR9" s="173"/>
      <c r="DS9" s="173"/>
      <c r="DT9" s="173"/>
      <c r="DU9" s="173"/>
      <c r="DV9" s="173"/>
      <c r="DW9" s="173"/>
      <c r="DX9" s="173"/>
    </row>
    <row r="10" spans="1:128" ht="26.25" customHeight="1">
      <c r="A10" s="280" t="s">
        <v>114</v>
      </c>
      <c r="B10" s="280"/>
      <c r="C10" s="50">
        <v>0</v>
      </c>
      <c r="D10" s="50">
        <v>1</v>
      </c>
      <c r="E10" s="50">
        <v>0</v>
      </c>
      <c r="F10" s="50">
        <v>0</v>
      </c>
      <c r="G10" s="80">
        <v>0</v>
      </c>
      <c r="H10" s="80">
        <v>0</v>
      </c>
      <c r="I10" s="80">
        <v>0</v>
      </c>
      <c r="J10" s="278">
        <v>0</v>
      </c>
      <c r="K10" s="278"/>
      <c r="L10" s="295" t="s">
        <v>12</v>
      </c>
      <c r="M10" s="295"/>
      <c r="N10" s="295"/>
      <c r="DH10" s="173"/>
      <c r="DI10" s="173"/>
      <c r="DJ10" s="173"/>
      <c r="DK10" s="173"/>
      <c r="DL10" s="173"/>
      <c r="DM10" s="173"/>
      <c r="DN10" s="173"/>
      <c r="DO10" s="173"/>
      <c r="DP10" s="173"/>
      <c r="DQ10" s="173"/>
      <c r="DR10" s="173"/>
      <c r="DS10" s="173"/>
      <c r="DT10" s="173"/>
      <c r="DU10" s="173"/>
      <c r="DV10" s="173"/>
      <c r="DW10" s="173"/>
      <c r="DX10" s="173"/>
    </row>
    <row r="11" spans="1:128" ht="26.25" customHeight="1">
      <c r="A11" s="280" t="s">
        <v>319</v>
      </c>
      <c r="B11" s="280"/>
      <c r="C11" s="50">
        <v>2</v>
      </c>
      <c r="D11" s="50">
        <v>2</v>
      </c>
      <c r="E11" s="50">
        <v>0</v>
      </c>
      <c r="F11" s="50">
        <v>0</v>
      </c>
      <c r="G11" s="50">
        <v>0</v>
      </c>
      <c r="H11" s="50">
        <v>0</v>
      </c>
      <c r="I11" s="50">
        <v>0</v>
      </c>
      <c r="J11" s="278">
        <v>0</v>
      </c>
      <c r="K11" s="278"/>
      <c r="L11" s="295" t="s">
        <v>11</v>
      </c>
      <c r="M11" s="295"/>
      <c r="N11" s="295"/>
      <c r="DH11" s="173"/>
      <c r="DI11" s="173"/>
      <c r="DJ11" s="173"/>
      <c r="DK11" s="173"/>
      <c r="DL11" s="173"/>
      <c r="DM11" s="173"/>
      <c r="DN11" s="173"/>
      <c r="DO11" s="173"/>
      <c r="DP11" s="173"/>
      <c r="DQ11" s="173"/>
      <c r="DR11" s="173"/>
      <c r="DS11" s="173"/>
      <c r="DT11" s="173"/>
      <c r="DU11" s="173"/>
      <c r="DV11" s="173"/>
      <c r="DW11" s="173"/>
      <c r="DX11" s="173"/>
    </row>
    <row r="12" spans="1:128" ht="30" customHeight="1">
      <c r="A12" s="283" t="s">
        <v>325</v>
      </c>
      <c r="B12" s="8" t="s">
        <v>271</v>
      </c>
      <c r="C12" s="50">
        <v>0</v>
      </c>
      <c r="D12" s="50">
        <v>1</v>
      </c>
      <c r="E12" s="50">
        <v>0</v>
      </c>
      <c r="F12" s="50">
        <v>0</v>
      </c>
      <c r="G12" s="50">
        <v>0</v>
      </c>
      <c r="H12" s="50">
        <v>0</v>
      </c>
      <c r="I12" s="50">
        <v>0</v>
      </c>
      <c r="J12" s="278">
        <v>0</v>
      </c>
      <c r="K12" s="278"/>
      <c r="L12" s="186" t="s">
        <v>269</v>
      </c>
      <c r="M12" s="165" t="s">
        <v>11</v>
      </c>
      <c r="N12" s="315" t="s">
        <v>4</v>
      </c>
      <c r="DH12" s="173"/>
      <c r="DI12" s="173"/>
      <c r="DJ12" s="173"/>
      <c r="DK12" s="173"/>
      <c r="DL12" s="173"/>
      <c r="DM12" s="173"/>
      <c r="DN12" s="173"/>
      <c r="DO12" s="173"/>
      <c r="DP12" s="173"/>
      <c r="DQ12" s="173"/>
      <c r="DR12" s="173"/>
      <c r="DS12" s="173"/>
      <c r="DT12" s="173"/>
      <c r="DU12" s="173"/>
      <c r="DV12" s="173"/>
      <c r="DW12" s="173"/>
      <c r="DX12" s="173"/>
    </row>
    <row r="13" spans="1:128" ht="30" customHeight="1">
      <c r="A13" s="284"/>
      <c r="B13" s="8" t="s">
        <v>272</v>
      </c>
      <c r="C13" s="50">
        <v>0</v>
      </c>
      <c r="D13" s="50">
        <v>1</v>
      </c>
      <c r="E13" s="50">
        <v>0</v>
      </c>
      <c r="F13" s="50">
        <v>0</v>
      </c>
      <c r="G13" s="50">
        <v>0</v>
      </c>
      <c r="H13" s="50">
        <v>0</v>
      </c>
      <c r="I13" s="50">
        <v>0</v>
      </c>
      <c r="J13" s="278">
        <v>0</v>
      </c>
      <c r="K13" s="278"/>
      <c r="L13" s="186" t="s">
        <v>270</v>
      </c>
      <c r="M13" s="165" t="s">
        <v>4</v>
      </c>
      <c r="N13" s="317"/>
      <c r="DH13" s="173"/>
      <c r="DI13" s="173"/>
      <c r="DJ13" s="173"/>
      <c r="DK13" s="173"/>
      <c r="DL13" s="173"/>
      <c r="DM13" s="173"/>
      <c r="DN13" s="173"/>
      <c r="DO13" s="173"/>
      <c r="DP13" s="173"/>
      <c r="DQ13" s="173"/>
      <c r="DR13" s="173"/>
      <c r="DS13" s="173"/>
      <c r="DT13" s="173"/>
      <c r="DU13" s="173"/>
      <c r="DV13" s="173"/>
      <c r="DW13" s="173"/>
      <c r="DX13" s="173"/>
    </row>
    <row r="14" spans="1:128" ht="26.25" customHeight="1">
      <c r="A14" s="394" t="s">
        <v>256</v>
      </c>
      <c r="B14" s="394"/>
      <c r="C14" s="50">
        <v>0</v>
      </c>
      <c r="D14" s="50">
        <v>2</v>
      </c>
      <c r="E14" s="50">
        <v>0</v>
      </c>
      <c r="F14" s="50">
        <v>0</v>
      </c>
      <c r="G14" s="50">
        <v>1</v>
      </c>
      <c r="H14" s="50">
        <v>0</v>
      </c>
      <c r="I14" s="50">
        <v>0</v>
      </c>
      <c r="J14" s="278">
        <v>0</v>
      </c>
      <c r="K14" s="278"/>
      <c r="L14" s="356" t="s">
        <v>5</v>
      </c>
      <c r="M14" s="356"/>
      <c r="N14" s="356"/>
      <c r="DH14" s="173"/>
      <c r="DI14" s="173"/>
      <c r="DJ14" s="173"/>
      <c r="DK14" s="173"/>
      <c r="DL14" s="173"/>
      <c r="DM14" s="173"/>
      <c r="DN14" s="173"/>
      <c r="DO14" s="173"/>
      <c r="DP14" s="173"/>
      <c r="DQ14" s="173"/>
      <c r="DR14" s="173"/>
      <c r="DS14" s="173"/>
      <c r="DT14" s="173"/>
      <c r="DU14" s="173"/>
      <c r="DV14" s="173"/>
      <c r="DW14" s="173"/>
      <c r="DX14" s="173"/>
    </row>
    <row r="15" spans="1:128" ht="26.25" customHeight="1">
      <c r="A15" s="394" t="s">
        <v>376</v>
      </c>
      <c r="B15" s="394"/>
      <c r="C15" s="50">
        <v>2</v>
      </c>
      <c r="D15" s="50">
        <v>2</v>
      </c>
      <c r="E15" s="50">
        <v>0</v>
      </c>
      <c r="F15" s="50">
        <v>0</v>
      </c>
      <c r="G15" s="50">
        <v>0</v>
      </c>
      <c r="H15" s="50">
        <v>0</v>
      </c>
      <c r="I15" s="50">
        <v>0</v>
      </c>
      <c r="J15" s="278">
        <v>0</v>
      </c>
      <c r="K15" s="278"/>
      <c r="L15" s="356" t="s">
        <v>6</v>
      </c>
      <c r="M15" s="356"/>
      <c r="N15" s="356"/>
      <c r="DH15" s="173"/>
      <c r="DI15" s="173"/>
      <c r="DJ15" s="173"/>
      <c r="DK15" s="173"/>
      <c r="DL15" s="173"/>
      <c r="DM15" s="173"/>
      <c r="DN15" s="173"/>
      <c r="DO15" s="173"/>
      <c r="DP15" s="173"/>
      <c r="DQ15" s="173"/>
      <c r="DR15" s="173"/>
      <c r="DS15" s="173"/>
      <c r="DT15" s="173"/>
      <c r="DU15" s="173"/>
      <c r="DV15" s="173"/>
      <c r="DW15" s="173"/>
      <c r="DX15" s="173"/>
    </row>
    <row r="16" spans="1:128" ht="26.25" customHeight="1">
      <c r="A16" s="394" t="s">
        <v>121</v>
      </c>
      <c r="B16" s="394"/>
      <c r="C16" s="50">
        <v>1</v>
      </c>
      <c r="D16" s="50">
        <v>2</v>
      </c>
      <c r="E16" s="50">
        <v>0</v>
      </c>
      <c r="F16" s="50">
        <v>0</v>
      </c>
      <c r="G16" s="50">
        <v>0</v>
      </c>
      <c r="H16" s="50">
        <v>0</v>
      </c>
      <c r="I16" s="50">
        <v>0</v>
      </c>
      <c r="J16" s="278">
        <v>0</v>
      </c>
      <c r="K16" s="278"/>
      <c r="L16" s="356" t="s">
        <v>13</v>
      </c>
      <c r="M16" s="356"/>
      <c r="N16" s="356"/>
      <c r="DH16" s="173"/>
      <c r="DI16" s="173"/>
      <c r="DJ16" s="173"/>
      <c r="DK16" s="173"/>
      <c r="DL16" s="173"/>
      <c r="DM16" s="173"/>
      <c r="DN16" s="173"/>
      <c r="DO16" s="173"/>
      <c r="DP16" s="173"/>
      <c r="DQ16" s="173"/>
      <c r="DR16" s="173"/>
      <c r="DS16" s="173"/>
      <c r="DT16" s="173"/>
      <c r="DU16" s="173"/>
      <c r="DV16" s="173"/>
      <c r="DW16" s="173"/>
      <c r="DX16" s="173"/>
    </row>
    <row r="17" spans="1:128" ht="26.25" customHeight="1">
      <c r="A17" s="394" t="s">
        <v>332</v>
      </c>
      <c r="B17" s="394"/>
      <c r="C17" s="50">
        <v>1</v>
      </c>
      <c r="D17" s="50">
        <v>1</v>
      </c>
      <c r="E17" s="50">
        <v>0</v>
      </c>
      <c r="F17" s="50">
        <v>0</v>
      </c>
      <c r="G17" s="50">
        <v>1</v>
      </c>
      <c r="H17" s="50">
        <v>0</v>
      </c>
      <c r="I17" s="50">
        <v>0</v>
      </c>
      <c r="J17" s="278">
        <v>0</v>
      </c>
      <c r="K17" s="278"/>
      <c r="L17" s="356" t="s">
        <v>14</v>
      </c>
      <c r="M17" s="356"/>
      <c r="N17" s="356"/>
      <c r="DH17" s="173"/>
      <c r="DI17" s="173"/>
      <c r="DJ17" s="173"/>
      <c r="DK17" s="173"/>
      <c r="DL17" s="173"/>
      <c r="DM17" s="173"/>
      <c r="DN17" s="173"/>
      <c r="DO17" s="173"/>
      <c r="DP17" s="173"/>
      <c r="DQ17" s="173"/>
      <c r="DR17" s="173"/>
      <c r="DS17" s="173"/>
      <c r="DT17" s="173"/>
      <c r="DU17" s="173"/>
      <c r="DV17" s="173"/>
      <c r="DW17" s="173"/>
      <c r="DX17" s="173"/>
    </row>
    <row r="18" spans="1:128" ht="26.25" customHeight="1" thickBot="1">
      <c r="A18" s="421" t="s">
        <v>123</v>
      </c>
      <c r="B18" s="421"/>
      <c r="C18" s="58">
        <v>2</v>
      </c>
      <c r="D18" s="58">
        <v>1</v>
      </c>
      <c r="E18" s="58">
        <v>0</v>
      </c>
      <c r="F18" s="58">
        <v>0</v>
      </c>
      <c r="G18" s="55">
        <v>0</v>
      </c>
      <c r="H18" s="55">
        <v>0</v>
      </c>
      <c r="I18" s="55">
        <v>0</v>
      </c>
      <c r="J18" s="279">
        <v>0</v>
      </c>
      <c r="K18" s="279"/>
      <c r="L18" s="418" t="s">
        <v>7</v>
      </c>
      <c r="M18" s="418"/>
      <c r="N18" s="418"/>
      <c r="DH18" s="173"/>
      <c r="DI18" s="173"/>
      <c r="DJ18" s="173"/>
      <c r="DK18" s="173"/>
      <c r="DL18" s="173"/>
      <c r="DM18" s="173"/>
      <c r="DN18" s="173"/>
      <c r="DO18" s="173"/>
      <c r="DP18" s="173"/>
      <c r="DQ18" s="173"/>
      <c r="DR18" s="173"/>
      <c r="DS18" s="173"/>
      <c r="DT18" s="173"/>
      <c r="DU18" s="173"/>
      <c r="DV18" s="173"/>
      <c r="DW18" s="173"/>
      <c r="DX18" s="173"/>
    </row>
    <row r="19" spans="1:167" s="184" customFormat="1" ht="26.25" customHeight="1" thickBot="1">
      <c r="A19" s="282" t="s">
        <v>124</v>
      </c>
      <c r="B19" s="282"/>
      <c r="C19" s="89">
        <f aca="true" t="shared" si="0" ref="C19:J19">SUM(C9:C18)</f>
        <v>9</v>
      </c>
      <c r="D19" s="89">
        <f t="shared" si="0"/>
        <v>13</v>
      </c>
      <c r="E19" s="89">
        <f t="shared" si="0"/>
        <v>0</v>
      </c>
      <c r="F19" s="89">
        <f t="shared" si="0"/>
        <v>0</v>
      </c>
      <c r="G19" s="31">
        <v>2</v>
      </c>
      <c r="H19" s="31">
        <v>0</v>
      </c>
      <c r="I19" s="31">
        <v>0</v>
      </c>
      <c r="J19" s="282">
        <f t="shared" si="0"/>
        <v>0</v>
      </c>
      <c r="K19" s="282"/>
      <c r="L19" s="414" t="s">
        <v>244</v>
      </c>
      <c r="M19" s="414"/>
      <c r="N19" s="414"/>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R19" s="173"/>
      <c r="ES19" s="173"/>
      <c r="ET19" s="173"/>
      <c r="EU19" s="173"/>
      <c r="EV19" s="173"/>
      <c r="EW19" s="173"/>
      <c r="EX19" s="173"/>
      <c r="EY19" s="173"/>
      <c r="EZ19" s="173"/>
      <c r="FA19" s="173"/>
      <c r="FB19" s="173"/>
      <c r="FC19" s="173"/>
      <c r="FD19" s="173"/>
      <c r="FE19" s="173"/>
      <c r="FF19" s="173"/>
      <c r="FG19" s="173"/>
      <c r="FH19" s="173"/>
      <c r="FI19" s="173"/>
      <c r="FJ19" s="173"/>
      <c r="FK19" s="173"/>
    </row>
    <row r="20" spans="7:13" ht="16.5" thickTop="1">
      <c r="G20" s="100"/>
      <c r="H20" s="100"/>
      <c r="I20" s="100"/>
      <c r="M20" s="173" t="s">
        <v>244</v>
      </c>
    </row>
    <row r="21" spans="7:9" ht="15">
      <c r="G21" s="173"/>
      <c r="H21" s="173"/>
      <c r="I21" s="173"/>
    </row>
  </sheetData>
  <sheetProtection/>
  <mergeCells count="46">
    <mergeCell ref="L5:N8"/>
    <mergeCell ref="A17:B17"/>
    <mergeCell ref="A18:B18"/>
    <mergeCell ref="A5:B8"/>
    <mergeCell ref="A9:B9"/>
    <mergeCell ref="A10:B10"/>
    <mergeCell ref="A11:B11"/>
    <mergeCell ref="A15:B15"/>
    <mergeCell ref="A16:B16"/>
    <mergeCell ref="A12:A13"/>
    <mergeCell ref="A14:B14"/>
    <mergeCell ref="J19:K19"/>
    <mergeCell ref="J14:K14"/>
    <mergeCell ref="J15:K15"/>
    <mergeCell ref="J16:K16"/>
    <mergeCell ref="J17:K17"/>
    <mergeCell ref="J12:K12"/>
    <mergeCell ref="J13:K13"/>
    <mergeCell ref="A19:B19"/>
    <mergeCell ref="G6:I6"/>
    <mergeCell ref="J5:K5"/>
    <mergeCell ref="A2:N2"/>
    <mergeCell ref="L4:N4"/>
    <mergeCell ref="C4:K4"/>
    <mergeCell ref="J18:K18"/>
    <mergeCell ref="J9:K9"/>
    <mergeCell ref="J10:K10"/>
    <mergeCell ref="J11:K11"/>
    <mergeCell ref="L14:N14"/>
    <mergeCell ref="L15:N15"/>
    <mergeCell ref="L16:N16"/>
    <mergeCell ref="L17:N17"/>
    <mergeCell ref="L18:N18"/>
    <mergeCell ref="J6:K8"/>
    <mergeCell ref="N12:N13"/>
    <mergeCell ref="L9:N9"/>
    <mergeCell ref="L10:N10"/>
    <mergeCell ref="L11:N11"/>
    <mergeCell ref="L19:N19"/>
    <mergeCell ref="A3:N3"/>
    <mergeCell ref="C6:C8"/>
    <mergeCell ref="D6:D8"/>
    <mergeCell ref="E6:E8"/>
    <mergeCell ref="F6:F8"/>
    <mergeCell ref="G5:I5"/>
    <mergeCell ref="A4:B4"/>
  </mergeCells>
  <printOptions horizontalCentered="1"/>
  <pageMargins left="0.5" right="0.5" top="1" bottom="1" header="1" footer="1"/>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theme="9" tint="-0.24997000396251678"/>
  </sheetPr>
  <dimension ref="A1:AL22"/>
  <sheetViews>
    <sheetView rightToLeft="1" view="pageBreakPreview" zoomScale="80" zoomScaleNormal="75" zoomScaleSheetLayoutView="80" zoomScalePageLayoutView="0" workbookViewId="0" topLeftCell="A1">
      <selection activeCell="Y2" sqref="Y2"/>
    </sheetView>
  </sheetViews>
  <sheetFormatPr defaultColWidth="9.140625" defaultRowHeight="12.75"/>
  <cols>
    <col min="1" max="1" width="5.00390625" style="41" customWidth="1"/>
    <col min="2" max="2" width="7.28125" style="41" customWidth="1"/>
    <col min="3" max="4" width="11.421875" style="41" customWidth="1"/>
    <col min="5" max="5" width="8.8515625" style="41" customWidth="1"/>
    <col min="6" max="6" width="7.7109375" style="41" customWidth="1"/>
    <col min="7" max="7" width="8.28125" style="41" customWidth="1"/>
    <col min="8" max="8" width="7.7109375" style="41" customWidth="1"/>
    <col min="9" max="9" width="6.57421875" style="41" customWidth="1"/>
    <col min="10" max="10" width="8.00390625" style="41" customWidth="1"/>
    <col min="11" max="12" width="11.421875" style="41" customWidth="1"/>
    <col min="13" max="13" width="7.8515625" style="41" customWidth="1"/>
    <col min="14" max="14" width="9.8515625" style="41" customWidth="1"/>
    <col min="15" max="15" width="7.140625" style="41" customWidth="1"/>
    <col min="16" max="16" width="9.00390625" style="41" customWidth="1"/>
    <col min="17" max="17" width="7.8515625" style="41" customWidth="1"/>
    <col min="18" max="18" width="8.7109375" style="41" customWidth="1"/>
    <col min="19" max="19" width="6.421875" style="41" customWidth="1"/>
    <col min="20" max="20" width="15.421875" style="41" customWidth="1"/>
    <col min="21" max="21" width="8.7109375" style="41" customWidth="1"/>
    <col min="22" max="22" width="5.00390625" style="41" customWidth="1"/>
    <col min="23" max="31" width="9.140625" style="41" customWidth="1"/>
    <col min="32" max="33" width="10.140625" style="41" customWidth="1"/>
    <col min="34" max="34" width="9.8515625" style="41" customWidth="1"/>
    <col min="35" max="36" width="10.421875" style="41" customWidth="1"/>
    <col min="37" max="37" width="17.57421875" style="41" bestFit="1" customWidth="1"/>
    <col min="38" max="38" width="9.28125" style="41" customWidth="1"/>
    <col min="39" max="16384" width="9.140625" style="41" customWidth="1"/>
  </cols>
  <sheetData>
    <row r="1" spans="1:21" ht="30" customHeight="1">
      <c r="A1" s="424" t="s">
        <v>526</v>
      </c>
      <c r="B1" s="424"/>
      <c r="C1" s="424"/>
      <c r="D1" s="424"/>
      <c r="E1" s="424"/>
      <c r="F1" s="424"/>
      <c r="G1" s="424"/>
      <c r="H1" s="424"/>
      <c r="I1" s="424"/>
      <c r="J1" s="424"/>
      <c r="K1" s="424"/>
      <c r="L1" s="424"/>
      <c r="M1" s="424"/>
      <c r="N1" s="424"/>
      <c r="O1" s="424"/>
      <c r="P1" s="424"/>
      <c r="Q1" s="424"/>
      <c r="R1" s="424"/>
      <c r="S1" s="424"/>
      <c r="T1" s="424"/>
      <c r="U1" s="424"/>
    </row>
    <row r="2" spans="1:21" ht="18" customHeight="1">
      <c r="A2" s="424" t="s">
        <v>516</v>
      </c>
      <c r="B2" s="424"/>
      <c r="C2" s="424"/>
      <c r="D2" s="424"/>
      <c r="E2" s="424"/>
      <c r="F2" s="424"/>
      <c r="G2" s="424"/>
      <c r="H2" s="424"/>
      <c r="I2" s="424"/>
      <c r="J2" s="424"/>
      <c r="K2" s="424"/>
      <c r="L2" s="424"/>
      <c r="M2" s="424"/>
      <c r="N2" s="424"/>
      <c r="O2" s="424"/>
      <c r="P2" s="424"/>
      <c r="Q2" s="424"/>
      <c r="R2" s="424"/>
      <c r="S2" s="424"/>
      <c r="T2" s="424"/>
      <c r="U2" s="424"/>
    </row>
    <row r="3" spans="1:38" ht="18" customHeight="1" thickBot="1">
      <c r="A3" s="426" t="s">
        <v>513</v>
      </c>
      <c r="B3" s="426"/>
      <c r="C3" s="426"/>
      <c r="T3" s="292" t="s">
        <v>515</v>
      </c>
      <c r="U3" s="292"/>
      <c r="V3" s="425" t="s">
        <v>517</v>
      </c>
      <c r="W3" s="425"/>
      <c r="X3" s="425"/>
      <c r="Y3" s="5"/>
      <c r="AK3" s="308" t="s">
        <v>518</v>
      </c>
      <c r="AL3" s="308"/>
    </row>
    <row r="4" spans="1:38" ht="28.5" customHeight="1" thickTop="1">
      <c r="A4" s="381" t="s">
        <v>129</v>
      </c>
      <c r="B4" s="381"/>
      <c r="C4" s="269" t="s">
        <v>392</v>
      </c>
      <c r="D4" s="269"/>
      <c r="E4" s="269"/>
      <c r="F4" s="269" t="s">
        <v>393</v>
      </c>
      <c r="G4" s="269"/>
      <c r="H4" s="269"/>
      <c r="I4" s="269" t="s">
        <v>394</v>
      </c>
      <c r="J4" s="269"/>
      <c r="K4" s="269"/>
      <c r="L4" s="407" t="s">
        <v>395</v>
      </c>
      <c r="M4" s="407"/>
      <c r="N4" s="269" t="s">
        <v>396</v>
      </c>
      <c r="O4" s="269"/>
      <c r="P4" s="269"/>
      <c r="Q4" s="269"/>
      <c r="R4" s="269"/>
      <c r="S4" s="269"/>
      <c r="T4" s="427" t="s">
        <v>95</v>
      </c>
      <c r="U4" s="427"/>
      <c r="V4" s="381" t="s">
        <v>129</v>
      </c>
      <c r="W4" s="381"/>
      <c r="X4" s="431" t="s">
        <v>397</v>
      </c>
      <c r="Y4" s="431"/>
      <c r="Z4" s="431"/>
      <c r="AA4" s="431" t="s">
        <v>398</v>
      </c>
      <c r="AB4" s="431"/>
      <c r="AC4" s="431"/>
      <c r="AD4" s="431"/>
      <c r="AE4" s="431"/>
      <c r="AF4" s="431" t="s">
        <v>399</v>
      </c>
      <c r="AG4" s="431" t="s">
        <v>461</v>
      </c>
      <c r="AH4" s="431" t="s">
        <v>400</v>
      </c>
      <c r="AI4" s="431" t="s">
        <v>401</v>
      </c>
      <c r="AJ4" s="431" t="s">
        <v>402</v>
      </c>
      <c r="AK4" s="427" t="s">
        <v>95</v>
      </c>
      <c r="AL4" s="427"/>
    </row>
    <row r="5" spans="1:38" ht="66" customHeight="1">
      <c r="A5" s="379"/>
      <c r="B5" s="379"/>
      <c r="C5" s="383" t="s">
        <v>403</v>
      </c>
      <c r="D5" s="383"/>
      <c r="E5" s="383"/>
      <c r="F5" s="383" t="s">
        <v>404</v>
      </c>
      <c r="G5" s="383"/>
      <c r="H5" s="383"/>
      <c r="I5" s="383" t="s">
        <v>405</v>
      </c>
      <c r="J5" s="383" t="s">
        <v>394</v>
      </c>
      <c r="K5" s="383"/>
      <c r="L5" s="383" t="s">
        <v>406</v>
      </c>
      <c r="M5" s="383"/>
      <c r="N5" s="383" t="s">
        <v>407</v>
      </c>
      <c r="O5" s="383"/>
      <c r="P5" s="383"/>
      <c r="Q5" s="383"/>
      <c r="R5" s="383"/>
      <c r="S5" s="383"/>
      <c r="T5" s="347"/>
      <c r="U5" s="347"/>
      <c r="V5" s="379"/>
      <c r="W5" s="379"/>
      <c r="X5" s="350"/>
      <c r="Y5" s="350"/>
      <c r="Z5" s="350"/>
      <c r="AA5" s="350"/>
      <c r="AB5" s="350"/>
      <c r="AC5" s="350"/>
      <c r="AD5" s="350"/>
      <c r="AE5" s="350"/>
      <c r="AF5" s="350"/>
      <c r="AG5" s="350"/>
      <c r="AH5" s="350"/>
      <c r="AI5" s="350"/>
      <c r="AJ5" s="350"/>
      <c r="AK5" s="347"/>
      <c r="AL5" s="347"/>
    </row>
    <row r="6" spans="1:38" ht="12.75" customHeight="1">
      <c r="A6" s="379"/>
      <c r="B6" s="379"/>
      <c r="C6" s="267" t="s">
        <v>408</v>
      </c>
      <c r="D6" s="267"/>
      <c r="E6" s="267"/>
      <c r="F6" s="173"/>
      <c r="G6" s="173"/>
      <c r="H6" s="173"/>
      <c r="I6" s="173"/>
      <c r="J6" s="173"/>
      <c r="K6" s="173"/>
      <c r="L6" s="173"/>
      <c r="M6" s="173"/>
      <c r="N6" s="173"/>
      <c r="O6" s="173"/>
      <c r="P6" s="173"/>
      <c r="Q6" s="173"/>
      <c r="R6" s="173"/>
      <c r="S6" s="173"/>
      <c r="T6" s="347"/>
      <c r="U6" s="347"/>
      <c r="V6" s="379"/>
      <c r="W6" s="379"/>
      <c r="X6" s="37"/>
      <c r="Y6" s="37"/>
      <c r="Z6" s="37"/>
      <c r="AA6" s="37"/>
      <c r="AB6" s="37"/>
      <c r="AC6" s="37"/>
      <c r="AD6" s="37"/>
      <c r="AE6" s="37"/>
      <c r="AF6" s="350"/>
      <c r="AG6" s="176"/>
      <c r="AH6" s="350"/>
      <c r="AI6" s="350"/>
      <c r="AJ6" s="350"/>
      <c r="AK6" s="347"/>
      <c r="AL6" s="347"/>
    </row>
    <row r="7" spans="1:38" ht="18" customHeight="1">
      <c r="A7" s="379"/>
      <c r="B7" s="379"/>
      <c r="C7" s="383" t="s">
        <v>409</v>
      </c>
      <c r="D7" s="383"/>
      <c r="E7" s="383"/>
      <c r="F7" s="173"/>
      <c r="G7" s="173"/>
      <c r="H7" s="173"/>
      <c r="I7" s="173"/>
      <c r="J7" s="173"/>
      <c r="K7" s="173"/>
      <c r="L7" s="173"/>
      <c r="M7" s="173"/>
      <c r="N7" s="173"/>
      <c r="O7" s="173"/>
      <c r="P7" s="173"/>
      <c r="Q7" s="173"/>
      <c r="R7" s="173"/>
      <c r="S7" s="173"/>
      <c r="T7" s="347"/>
      <c r="U7" s="347"/>
      <c r="V7" s="379"/>
      <c r="W7" s="379"/>
      <c r="X7" s="433" t="s">
        <v>410</v>
      </c>
      <c r="Y7" s="433" t="s">
        <v>411</v>
      </c>
      <c r="Z7" s="433" t="s">
        <v>412</v>
      </c>
      <c r="AA7" s="432" t="s">
        <v>413</v>
      </c>
      <c r="AB7" s="432" t="s">
        <v>414</v>
      </c>
      <c r="AC7" s="432" t="s">
        <v>415</v>
      </c>
      <c r="AD7" s="432" t="s">
        <v>416</v>
      </c>
      <c r="AE7" s="432" t="s">
        <v>417</v>
      </c>
      <c r="AF7" s="429" t="s">
        <v>418</v>
      </c>
      <c r="AG7" s="429" t="s">
        <v>462</v>
      </c>
      <c r="AH7" s="429" t="s">
        <v>419</v>
      </c>
      <c r="AI7" s="429" t="s">
        <v>420</v>
      </c>
      <c r="AJ7" s="429" t="s">
        <v>421</v>
      </c>
      <c r="AK7" s="347"/>
      <c r="AL7" s="347"/>
    </row>
    <row r="8" spans="1:38" ht="42" customHeight="1">
      <c r="A8" s="379"/>
      <c r="B8" s="379"/>
      <c r="C8" s="172" t="s">
        <v>422</v>
      </c>
      <c r="D8" s="172" t="s">
        <v>423</v>
      </c>
      <c r="E8" s="172" t="s">
        <v>424</v>
      </c>
      <c r="F8" s="172" t="s">
        <v>425</v>
      </c>
      <c r="G8" s="172" t="s">
        <v>426</v>
      </c>
      <c r="H8" s="172" t="s">
        <v>427</v>
      </c>
      <c r="I8" s="172" t="s">
        <v>428</v>
      </c>
      <c r="J8" s="172" t="s">
        <v>429</v>
      </c>
      <c r="K8" s="172" t="s">
        <v>430</v>
      </c>
      <c r="L8" s="172" t="s">
        <v>431</v>
      </c>
      <c r="M8" s="172" t="s">
        <v>432</v>
      </c>
      <c r="N8" s="172" t="s">
        <v>433</v>
      </c>
      <c r="O8" s="172" t="s">
        <v>434</v>
      </c>
      <c r="P8" s="172" t="s">
        <v>435</v>
      </c>
      <c r="Q8" s="172" t="s">
        <v>436</v>
      </c>
      <c r="R8" s="172" t="s">
        <v>437</v>
      </c>
      <c r="S8" s="172" t="s">
        <v>168</v>
      </c>
      <c r="T8" s="347"/>
      <c r="U8" s="347"/>
      <c r="V8" s="379"/>
      <c r="W8" s="379"/>
      <c r="X8" s="433"/>
      <c r="Y8" s="433"/>
      <c r="Z8" s="433"/>
      <c r="AA8" s="432"/>
      <c r="AB8" s="432"/>
      <c r="AC8" s="432"/>
      <c r="AD8" s="432"/>
      <c r="AE8" s="432"/>
      <c r="AF8" s="429"/>
      <c r="AG8" s="429"/>
      <c r="AH8" s="429"/>
      <c r="AI8" s="429"/>
      <c r="AJ8" s="429"/>
      <c r="AK8" s="347"/>
      <c r="AL8" s="347"/>
    </row>
    <row r="9" spans="1:38" ht="90" customHeight="1" thickBot="1">
      <c r="A9" s="382"/>
      <c r="B9" s="382"/>
      <c r="C9" s="257" t="s">
        <v>438</v>
      </c>
      <c r="D9" s="257" t="s">
        <v>439</v>
      </c>
      <c r="E9" s="257" t="s">
        <v>534</v>
      </c>
      <c r="F9" s="257" t="s">
        <v>440</v>
      </c>
      <c r="G9" s="257" t="s">
        <v>441</v>
      </c>
      <c r="H9" s="257" t="s">
        <v>442</v>
      </c>
      <c r="I9" s="257" t="s">
        <v>443</v>
      </c>
      <c r="J9" s="257" t="s">
        <v>444</v>
      </c>
      <c r="K9" s="257" t="s">
        <v>445</v>
      </c>
      <c r="L9" s="257" t="s">
        <v>446</v>
      </c>
      <c r="M9" s="257" t="s">
        <v>447</v>
      </c>
      <c r="N9" s="257" t="s">
        <v>448</v>
      </c>
      <c r="O9" s="257" t="s">
        <v>449</v>
      </c>
      <c r="P9" s="257" t="s">
        <v>450</v>
      </c>
      <c r="Q9" s="257" t="s">
        <v>451</v>
      </c>
      <c r="R9" s="257" t="s">
        <v>452</v>
      </c>
      <c r="S9" s="257" t="s">
        <v>66</v>
      </c>
      <c r="T9" s="428"/>
      <c r="U9" s="428"/>
      <c r="V9" s="382"/>
      <c r="W9" s="382"/>
      <c r="X9" s="259" t="s">
        <v>453</v>
      </c>
      <c r="Y9" s="259" t="s">
        <v>454</v>
      </c>
      <c r="Z9" s="259" t="s">
        <v>455</v>
      </c>
      <c r="AA9" s="259" t="s">
        <v>456</v>
      </c>
      <c r="AB9" s="259" t="s">
        <v>457</v>
      </c>
      <c r="AC9" s="259" t="s">
        <v>458</v>
      </c>
      <c r="AD9" s="259" t="s">
        <v>459</v>
      </c>
      <c r="AE9" s="259" t="s">
        <v>460</v>
      </c>
      <c r="AF9" s="430"/>
      <c r="AG9" s="430"/>
      <c r="AH9" s="430"/>
      <c r="AI9" s="430"/>
      <c r="AJ9" s="430"/>
      <c r="AK9" s="428"/>
      <c r="AL9" s="428"/>
    </row>
    <row r="10" spans="1:38" ht="26.25" customHeight="1">
      <c r="A10" s="332" t="s">
        <v>258</v>
      </c>
      <c r="B10" s="332"/>
      <c r="C10" s="50">
        <v>2</v>
      </c>
      <c r="D10" s="50">
        <v>0</v>
      </c>
      <c r="E10" s="50">
        <v>0</v>
      </c>
      <c r="F10" s="50">
        <v>2</v>
      </c>
      <c r="G10" s="50">
        <v>0</v>
      </c>
      <c r="H10" s="50">
        <v>0</v>
      </c>
      <c r="I10" s="50">
        <v>0</v>
      </c>
      <c r="J10" s="50">
        <v>2</v>
      </c>
      <c r="K10" s="50">
        <v>0</v>
      </c>
      <c r="L10" s="50">
        <v>2</v>
      </c>
      <c r="M10" s="50">
        <v>0</v>
      </c>
      <c r="N10" s="174">
        <v>2</v>
      </c>
      <c r="O10" s="174">
        <v>0</v>
      </c>
      <c r="P10" s="174">
        <v>0</v>
      </c>
      <c r="Q10" s="174">
        <v>0</v>
      </c>
      <c r="R10" s="174">
        <v>0</v>
      </c>
      <c r="S10" s="174">
        <v>0</v>
      </c>
      <c r="T10" s="291" t="s">
        <v>259</v>
      </c>
      <c r="U10" s="291"/>
      <c r="V10" s="332" t="s">
        <v>258</v>
      </c>
      <c r="W10" s="332"/>
      <c r="X10" s="174">
        <v>0</v>
      </c>
      <c r="Y10" s="174">
        <v>2</v>
      </c>
      <c r="Z10" s="174">
        <v>0</v>
      </c>
      <c r="AA10" s="50">
        <v>0</v>
      </c>
      <c r="AB10" s="50">
        <v>0</v>
      </c>
      <c r="AC10" s="50">
        <v>1</v>
      </c>
      <c r="AD10" s="50">
        <v>0</v>
      </c>
      <c r="AE10" s="50">
        <v>1</v>
      </c>
      <c r="AF10" s="50">
        <v>2</v>
      </c>
      <c r="AG10" s="50">
        <v>2</v>
      </c>
      <c r="AH10" s="50">
        <v>2</v>
      </c>
      <c r="AI10" s="50">
        <v>2</v>
      </c>
      <c r="AJ10" s="50">
        <v>2</v>
      </c>
      <c r="AK10" s="291" t="s">
        <v>259</v>
      </c>
      <c r="AL10" s="291"/>
    </row>
    <row r="11" spans="1:38" ht="26.25" customHeight="1">
      <c r="A11" s="8" t="s">
        <v>114</v>
      </c>
      <c r="B11" s="8"/>
      <c r="C11" s="50">
        <v>2</v>
      </c>
      <c r="D11" s="50">
        <v>0</v>
      </c>
      <c r="E11" s="50">
        <v>0</v>
      </c>
      <c r="F11" s="50">
        <v>0</v>
      </c>
      <c r="G11" s="50">
        <v>1</v>
      </c>
      <c r="H11" s="50">
        <v>1</v>
      </c>
      <c r="I11" s="50">
        <v>1</v>
      </c>
      <c r="J11" s="50">
        <v>1</v>
      </c>
      <c r="K11" s="50">
        <v>0</v>
      </c>
      <c r="L11" s="50">
        <v>2</v>
      </c>
      <c r="M11" s="50">
        <v>0</v>
      </c>
      <c r="N11" s="174">
        <v>2</v>
      </c>
      <c r="O11" s="174">
        <v>0</v>
      </c>
      <c r="P11" s="174">
        <v>0</v>
      </c>
      <c r="Q11" s="174">
        <v>0</v>
      </c>
      <c r="R11" s="174">
        <v>0</v>
      </c>
      <c r="S11" s="174">
        <v>0</v>
      </c>
      <c r="T11" s="9"/>
      <c r="U11" s="171" t="s">
        <v>12</v>
      </c>
      <c r="V11" s="8" t="s">
        <v>114</v>
      </c>
      <c r="W11" s="8"/>
      <c r="X11" s="174">
        <v>1</v>
      </c>
      <c r="Y11" s="174">
        <v>1</v>
      </c>
      <c r="Z11" s="174">
        <v>0</v>
      </c>
      <c r="AA11" s="50">
        <v>0</v>
      </c>
      <c r="AB11" s="50">
        <v>1</v>
      </c>
      <c r="AC11" s="50">
        <v>1</v>
      </c>
      <c r="AD11" s="50">
        <v>0</v>
      </c>
      <c r="AE11" s="50">
        <v>0</v>
      </c>
      <c r="AF11" s="50">
        <v>2</v>
      </c>
      <c r="AG11" s="50">
        <v>2</v>
      </c>
      <c r="AH11" s="50">
        <v>2</v>
      </c>
      <c r="AI11" s="50">
        <v>2</v>
      </c>
      <c r="AJ11" s="50">
        <v>2</v>
      </c>
      <c r="AK11" s="9"/>
      <c r="AL11" s="171" t="s">
        <v>12</v>
      </c>
    </row>
    <row r="12" spans="1:38" ht="26.25" customHeight="1">
      <c r="A12" s="280" t="s">
        <v>115</v>
      </c>
      <c r="B12" s="280"/>
      <c r="C12" s="50">
        <v>1</v>
      </c>
      <c r="D12" s="50">
        <v>0</v>
      </c>
      <c r="E12" s="50">
        <v>0</v>
      </c>
      <c r="F12" s="50">
        <v>0</v>
      </c>
      <c r="G12" s="50">
        <v>1</v>
      </c>
      <c r="H12" s="50">
        <v>0</v>
      </c>
      <c r="I12" s="50">
        <v>0</v>
      </c>
      <c r="J12" s="50">
        <v>1</v>
      </c>
      <c r="K12" s="50">
        <v>0</v>
      </c>
      <c r="L12" s="50">
        <v>1</v>
      </c>
      <c r="M12" s="50">
        <v>0</v>
      </c>
      <c r="N12" s="174">
        <v>1</v>
      </c>
      <c r="O12" s="174">
        <v>0</v>
      </c>
      <c r="P12" s="174">
        <v>0</v>
      </c>
      <c r="Q12" s="174">
        <v>0</v>
      </c>
      <c r="R12" s="174">
        <v>0</v>
      </c>
      <c r="S12" s="174">
        <v>0</v>
      </c>
      <c r="T12" s="9"/>
      <c r="U12" s="171" t="s">
        <v>8</v>
      </c>
      <c r="V12" s="280" t="s">
        <v>115</v>
      </c>
      <c r="W12" s="280"/>
      <c r="X12" s="174">
        <v>0</v>
      </c>
      <c r="Y12" s="174">
        <v>1</v>
      </c>
      <c r="Z12" s="174">
        <v>0</v>
      </c>
      <c r="AA12" s="50">
        <v>0</v>
      </c>
      <c r="AB12" s="50">
        <v>0</v>
      </c>
      <c r="AC12" s="50">
        <v>0</v>
      </c>
      <c r="AD12" s="50">
        <v>0</v>
      </c>
      <c r="AE12" s="50">
        <v>1</v>
      </c>
      <c r="AF12" s="50">
        <v>1</v>
      </c>
      <c r="AG12" s="50">
        <v>1</v>
      </c>
      <c r="AH12" s="50">
        <v>1</v>
      </c>
      <c r="AI12" s="50">
        <v>1</v>
      </c>
      <c r="AJ12" s="50">
        <v>1</v>
      </c>
      <c r="AK12" s="9"/>
      <c r="AL12" s="171" t="s">
        <v>8</v>
      </c>
    </row>
    <row r="13" spans="1:38" ht="26.25" customHeight="1">
      <c r="A13" s="280" t="s">
        <v>116</v>
      </c>
      <c r="B13" s="280"/>
      <c r="C13" s="50">
        <v>2</v>
      </c>
      <c r="D13" s="50">
        <v>0</v>
      </c>
      <c r="E13" s="50">
        <v>0</v>
      </c>
      <c r="F13" s="50">
        <v>2</v>
      </c>
      <c r="G13" s="50">
        <v>0</v>
      </c>
      <c r="H13" s="50">
        <v>0</v>
      </c>
      <c r="I13" s="50">
        <v>1</v>
      </c>
      <c r="J13" s="50">
        <v>0</v>
      </c>
      <c r="K13" s="50">
        <v>1</v>
      </c>
      <c r="L13" s="50">
        <v>0</v>
      </c>
      <c r="M13" s="50">
        <v>2</v>
      </c>
      <c r="N13" s="174">
        <v>2</v>
      </c>
      <c r="O13" s="174">
        <v>0</v>
      </c>
      <c r="P13" s="174">
        <v>0</v>
      </c>
      <c r="Q13" s="174">
        <v>0</v>
      </c>
      <c r="R13" s="174">
        <v>0</v>
      </c>
      <c r="S13" s="174">
        <v>0</v>
      </c>
      <c r="T13" s="9"/>
      <c r="U13" s="171" t="s">
        <v>11</v>
      </c>
      <c r="V13" s="280" t="s">
        <v>116</v>
      </c>
      <c r="W13" s="280"/>
      <c r="X13" s="174">
        <v>0</v>
      </c>
      <c r="Y13" s="174">
        <v>2</v>
      </c>
      <c r="Z13" s="174">
        <v>0</v>
      </c>
      <c r="AA13" s="50">
        <v>0</v>
      </c>
      <c r="AB13" s="50">
        <v>0</v>
      </c>
      <c r="AC13" s="50">
        <v>0</v>
      </c>
      <c r="AD13" s="50">
        <v>0</v>
      </c>
      <c r="AE13" s="50">
        <v>2</v>
      </c>
      <c r="AF13" s="50">
        <v>2</v>
      </c>
      <c r="AG13" s="50">
        <v>2</v>
      </c>
      <c r="AH13" s="50">
        <v>2</v>
      </c>
      <c r="AI13" s="50">
        <v>2</v>
      </c>
      <c r="AJ13" s="50">
        <v>1</v>
      </c>
      <c r="AK13" s="9"/>
      <c r="AL13" s="171" t="s">
        <v>11</v>
      </c>
    </row>
    <row r="14" spans="1:38" ht="33.75" customHeight="1">
      <c r="A14" s="283" t="s">
        <v>117</v>
      </c>
      <c r="B14" s="195" t="s">
        <v>271</v>
      </c>
      <c r="C14" s="50">
        <v>2</v>
      </c>
      <c r="D14" s="50">
        <v>0</v>
      </c>
      <c r="E14" s="50">
        <v>0</v>
      </c>
      <c r="F14" s="50">
        <v>0</v>
      </c>
      <c r="G14" s="50">
        <v>2</v>
      </c>
      <c r="H14" s="50">
        <v>0</v>
      </c>
      <c r="I14" s="50">
        <v>0</v>
      </c>
      <c r="J14" s="50">
        <v>2</v>
      </c>
      <c r="K14" s="50">
        <v>0</v>
      </c>
      <c r="L14" s="50">
        <v>2</v>
      </c>
      <c r="M14" s="50">
        <v>0</v>
      </c>
      <c r="N14" s="174">
        <v>2</v>
      </c>
      <c r="O14" s="174">
        <v>0</v>
      </c>
      <c r="P14" s="174">
        <v>0</v>
      </c>
      <c r="Q14" s="174">
        <v>0</v>
      </c>
      <c r="R14" s="174">
        <v>0</v>
      </c>
      <c r="S14" s="174">
        <v>0</v>
      </c>
      <c r="T14" s="180" t="s">
        <v>269</v>
      </c>
      <c r="U14" s="315" t="s">
        <v>4</v>
      </c>
      <c r="V14" s="283" t="s">
        <v>325</v>
      </c>
      <c r="W14" s="8" t="s">
        <v>271</v>
      </c>
      <c r="X14" s="174">
        <v>0</v>
      </c>
      <c r="Y14" s="174">
        <v>1</v>
      </c>
      <c r="Z14" s="174">
        <v>1</v>
      </c>
      <c r="AA14" s="50">
        <v>0</v>
      </c>
      <c r="AB14" s="50">
        <v>0</v>
      </c>
      <c r="AC14" s="50">
        <v>0</v>
      </c>
      <c r="AD14" s="50">
        <v>0</v>
      </c>
      <c r="AE14" s="50">
        <v>2</v>
      </c>
      <c r="AF14" s="50">
        <v>2</v>
      </c>
      <c r="AG14" s="50">
        <v>2</v>
      </c>
      <c r="AH14" s="50">
        <v>2</v>
      </c>
      <c r="AI14" s="50">
        <v>2</v>
      </c>
      <c r="AJ14" s="50">
        <v>2</v>
      </c>
      <c r="AK14" s="9" t="s">
        <v>269</v>
      </c>
      <c r="AL14" s="315" t="s">
        <v>4</v>
      </c>
    </row>
    <row r="15" spans="1:38" ht="33.75" customHeight="1">
      <c r="A15" s="284"/>
      <c r="B15" s="117" t="s">
        <v>272</v>
      </c>
      <c r="C15" s="50">
        <v>1</v>
      </c>
      <c r="D15" s="50">
        <v>0</v>
      </c>
      <c r="E15" s="50">
        <v>0</v>
      </c>
      <c r="F15" s="50">
        <v>1</v>
      </c>
      <c r="G15" s="50">
        <v>0</v>
      </c>
      <c r="H15" s="50">
        <v>0</v>
      </c>
      <c r="I15" s="50">
        <v>0</v>
      </c>
      <c r="J15" s="50">
        <v>1</v>
      </c>
      <c r="K15" s="50">
        <v>0</v>
      </c>
      <c r="L15" s="50">
        <v>1</v>
      </c>
      <c r="M15" s="50">
        <v>0</v>
      </c>
      <c r="N15" s="174">
        <v>1</v>
      </c>
      <c r="O15" s="174">
        <v>0</v>
      </c>
      <c r="P15" s="174">
        <v>0</v>
      </c>
      <c r="Q15" s="174">
        <v>0</v>
      </c>
      <c r="R15" s="174">
        <v>0</v>
      </c>
      <c r="S15" s="174">
        <v>0</v>
      </c>
      <c r="T15" s="180" t="s">
        <v>270</v>
      </c>
      <c r="U15" s="317"/>
      <c r="V15" s="284"/>
      <c r="W15" s="8" t="s">
        <v>272</v>
      </c>
      <c r="X15" s="174">
        <v>0</v>
      </c>
      <c r="Y15" s="174">
        <v>1</v>
      </c>
      <c r="Z15" s="174">
        <v>0</v>
      </c>
      <c r="AA15" s="50">
        <v>0</v>
      </c>
      <c r="AB15" s="50">
        <v>0</v>
      </c>
      <c r="AC15" s="50">
        <v>0</v>
      </c>
      <c r="AD15" s="50">
        <v>0</v>
      </c>
      <c r="AE15" s="50">
        <v>1</v>
      </c>
      <c r="AF15" s="50">
        <v>1</v>
      </c>
      <c r="AG15" s="50">
        <v>1</v>
      </c>
      <c r="AH15" s="50">
        <v>1</v>
      </c>
      <c r="AI15" s="50">
        <v>1</v>
      </c>
      <c r="AJ15" s="50">
        <v>1</v>
      </c>
      <c r="AK15" s="169" t="s">
        <v>270</v>
      </c>
      <c r="AL15" s="317"/>
    </row>
    <row r="16" spans="1:38" ht="26.25" customHeight="1">
      <c r="A16" s="280" t="s">
        <v>237</v>
      </c>
      <c r="B16" s="280"/>
      <c r="C16" s="50">
        <v>0</v>
      </c>
      <c r="D16" s="50">
        <v>2</v>
      </c>
      <c r="E16" s="50">
        <v>0</v>
      </c>
      <c r="F16" s="50">
        <v>2</v>
      </c>
      <c r="G16" s="50">
        <v>0</v>
      </c>
      <c r="H16" s="50">
        <v>0</v>
      </c>
      <c r="I16" s="50">
        <v>2</v>
      </c>
      <c r="J16" s="50">
        <v>0</v>
      </c>
      <c r="K16" s="50">
        <v>0</v>
      </c>
      <c r="L16" s="50">
        <v>2</v>
      </c>
      <c r="M16" s="50">
        <v>0</v>
      </c>
      <c r="N16" s="174">
        <v>2</v>
      </c>
      <c r="O16" s="174">
        <v>0</v>
      </c>
      <c r="P16" s="174">
        <v>0</v>
      </c>
      <c r="Q16" s="174">
        <v>0</v>
      </c>
      <c r="R16" s="174">
        <v>0</v>
      </c>
      <c r="S16" s="174">
        <v>0</v>
      </c>
      <c r="T16" s="170"/>
      <c r="U16" s="27" t="s">
        <v>239</v>
      </c>
      <c r="V16" s="280" t="s">
        <v>237</v>
      </c>
      <c r="W16" s="280"/>
      <c r="X16" s="174">
        <v>0</v>
      </c>
      <c r="Y16" s="174">
        <v>2</v>
      </c>
      <c r="Z16" s="174">
        <v>0</v>
      </c>
      <c r="AA16" s="50">
        <v>2</v>
      </c>
      <c r="AB16" s="50">
        <v>0</v>
      </c>
      <c r="AC16" s="50">
        <v>0</v>
      </c>
      <c r="AD16" s="50">
        <v>0</v>
      </c>
      <c r="AE16" s="50">
        <v>0</v>
      </c>
      <c r="AF16" s="50">
        <v>2</v>
      </c>
      <c r="AG16" s="50">
        <v>2</v>
      </c>
      <c r="AH16" s="50">
        <v>1</v>
      </c>
      <c r="AI16" s="50">
        <v>1</v>
      </c>
      <c r="AJ16" s="50">
        <v>1</v>
      </c>
      <c r="AK16" s="170"/>
      <c r="AL16" s="27" t="s">
        <v>239</v>
      </c>
    </row>
    <row r="17" spans="1:38" ht="26.25" customHeight="1">
      <c r="A17" s="280" t="s">
        <v>256</v>
      </c>
      <c r="B17" s="280"/>
      <c r="C17" s="50">
        <v>0</v>
      </c>
      <c r="D17" s="50">
        <v>2</v>
      </c>
      <c r="E17" s="50">
        <v>0</v>
      </c>
      <c r="F17" s="50">
        <v>1</v>
      </c>
      <c r="G17" s="50">
        <v>1</v>
      </c>
      <c r="H17" s="50">
        <v>0</v>
      </c>
      <c r="I17" s="50">
        <v>2</v>
      </c>
      <c r="J17" s="50">
        <v>0</v>
      </c>
      <c r="K17" s="50">
        <v>0</v>
      </c>
      <c r="L17" s="50">
        <v>2</v>
      </c>
      <c r="M17" s="50">
        <v>0</v>
      </c>
      <c r="N17" s="174">
        <v>2</v>
      </c>
      <c r="O17" s="174">
        <v>0</v>
      </c>
      <c r="P17" s="174">
        <v>0</v>
      </c>
      <c r="Q17" s="174">
        <v>0</v>
      </c>
      <c r="R17" s="174">
        <v>0</v>
      </c>
      <c r="S17" s="174">
        <v>0</v>
      </c>
      <c r="T17" s="9"/>
      <c r="U17" s="171" t="s">
        <v>5</v>
      </c>
      <c r="V17" s="280" t="s">
        <v>256</v>
      </c>
      <c r="W17" s="280"/>
      <c r="X17" s="174">
        <v>0</v>
      </c>
      <c r="Y17" s="174">
        <v>2</v>
      </c>
      <c r="Z17" s="174">
        <v>0</v>
      </c>
      <c r="AA17" s="50">
        <v>0</v>
      </c>
      <c r="AB17" s="50">
        <v>0</v>
      </c>
      <c r="AC17" s="50">
        <v>0</v>
      </c>
      <c r="AD17" s="50">
        <v>1</v>
      </c>
      <c r="AE17" s="50">
        <v>1</v>
      </c>
      <c r="AF17" s="50">
        <v>2</v>
      </c>
      <c r="AG17" s="50">
        <v>2</v>
      </c>
      <c r="AH17" s="50">
        <v>2</v>
      </c>
      <c r="AI17" s="50">
        <v>2</v>
      </c>
      <c r="AJ17" s="50">
        <v>2</v>
      </c>
      <c r="AK17" s="9"/>
      <c r="AL17" s="171" t="s">
        <v>5</v>
      </c>
    </row>
    <row r="18" spans="1:38" ht="26.25" customHeight="1">
      <c r="A18" s="52" t="s">
        <v>376</v>
      </c>
      <c r="B18" s="9"/>
      <c r="C18" s="50">
        <v>2</v>
      </c>
      <c r="D18" s="50">
        <v>0</v>
      </c>
      <c r="E18" s="50">
        <v>0</v>
      </c>
      <c r="F18" s="50">
        <v>1</v>
      </c>
      <c r="G18" s="50">
        <v>1</v>
      </c>
      <c r="H18" s="50">
        <v>0</v>
      </c>
      <c r="I18" s="50">
        <v>1</v>
      </c>
      <c r="J18" s="50">
        <v>1</v>
      </c>
      <c r="K18" s="50">
        <v>0</v>
      </c>
      <c r="L18" s="50">
        <v>2</v>
      </c>
      <c r="M18" s="50">
        <v>0</v>
      </c>
      <c r="N18" s="174">
        <v>2</v>
      </c>
      <c r="O18" s="174">
        <v>0</v>
      </c>
      <c r="P18" s="174">
        <v>0</v>
      </c>
      <c r="Q18" s="174">
        <v>0</v>
      </c>
      <c r="R18" s="174">
        <v>0</v>
      </c>
      <c r="S18" s="174">
        <v>0</v>
      </c>
      <c r="T18" s="9"/>
      <c r="U18" s="171" t="s">
        <v>6</v>
      </c>
      <c r="V18" s="280" t="s">
        <v>376</v>
      </c>
      <c r="W18" s="280"/>
      <c r="X18" s="174">
        <v>0</v>
      </c>
      <c r="Y18" s="174">
        <v>2</v>
      </c>
      <c r="Z18" s="174">
        <v>0</v>
      </c>
      <c r="AA18" s="50">
        <v>1</v>
      </c>
      <c r="AB18" s="50">
        <v>0</v>
      </c>
      <c r="AC18" s="50">
        <v>0</v>
      </c>
      <c r="AD18" s="50">
        <v>0</v>
      </c>
      <c r="AE18" s="50">
        <v>1</v>
      </c>
      <c r="AF18" s="50">
        <v>2</v>
      </c>
      <c r="AG18" s="50">
        <v>2</v>
      </c>
      <c r="AH18" s="50">
        <v>2</v>
      </c>
      <c r="AI18" s="50">
        <v>2</v>
      </c>
      <c r="AJ18" s="50">
        <v>2</v>
      </c>
      <c r="AK18" s="9"/>
      <c r="AL18" s="171" t="s">
        <v>6</v>
      </c>
    </row>
    <row r="19" spans="1:38" ht="26.25" customHeight="1">
      <c r="A19" s="280" t="s">
        <v>121</v>
      </c>
      <c r="B19" s="280"/>
      <c r="C19" s="50">
        <v>2</v>
      </c>
      <c r="D19" s="50">
        <v>0</v>
      </c>
      <c r="E19" s="50">
        <v>0</v>
      </c>
      <c r="F19" s="50">
        <v>2</v>
      </c>
      <c r="G19" s="50">
        <v>0</v>
      </c>
      <c r="H19" s="50">
        <v>0</v>
      </c>
      <c r="I19" s="50">
        <v>2</v>
      </c>
      <c r="J19" s="50">
        <v>0</v>
      </c>
      <c r="K19" s="50">
        <v>0</v>
      </c>
      <c r="L19" s="50">
        <v>2</v>
      </c>
      <c r="M19" s="50">
        <v>0</v>
      </c>
      <c r="N19" s="174">
        <v>2</v>
      </c>
      <c r="O19" s="174">
        <v>0</v>
      </c>
      <c r="P19" s="174">
        <v>0</v>
      </c>
      <c r="Q19" s="174">
        <v>0</v>
      </c>
      <c r="R19" s="174">
        <v>0</v>
      </c>
      <c r="S19" s="174">
        <v>0</v>
      </c>
      <c r="T19" s="9"/>
      <c r="U19" s="171" t="s">
        <v>13</v>
      </c>
      <c r="V19" s="280" t="s">
        <v>121</v>
      </c>
      <c r="W19" s="280"/>
      <c r="X19" s="174">
        <v>0</v>
      </c>
      <c r="Y19" s="174">
        <v>0</v>
      </c>
      <c r="Z19" s="174">
        <v>2</v>
      </c>
      <c r="AA19" s="50">
        <v>0</v>
      </c>
      <c r="AB19" s="50">
        <v>0</v>
      </c>
      <c r="AC19" s="50">
        <v>0</v>
      </c>
      <c r="AD19" s="50">
        <v>2</v>
      </c>
      <c r="AE19" s="50">
        <v>0</v>
      </c>
      <c r="AF19" s="50">
        <v>2</v>
      </c>
      <c r="AG19" s="50">
        <v>2</v>
      </c>
      <c r="AH19" s="50">
        <v>2</v>
      </c>
      <c r="AI19" s="50">
        <v>2</v>
      </c>
      <c r="AJ19" s="50">
        <v>2</v>
      </c>
      <c r="AK19" s="9"/>
      <c r="AL19" s="171" t="s">
        <v>13</v>
      </c>
    </row>
    <row r="20" spans="1:38" ht="26.25" customHeight="1">
      <c r="A20" s="52" t="s">
        <v>122</v>
      </c>
      <c r="B20" s="9"/>
      <c r="C20" s="50">
        <v>1</v>
      </c>
      <c r="D20" s="50">
        <v>0</v>
      </c>
      <c r="E20" s="50">
        <v>0</v>
      </c>
      <c r="F20" s="50">
        <v>0</v>
      </c>
      <c r="G20" s="50">
        <v>1</v>
      </c>
      <c r="H20" s="50">
        <v>0</v>
      </c>
      <c r="I20" s="50">
        <v>0</v>
      </c>
      <c r="J20" s="50">
        <v>1</v>
      </c>
      <c r="K20" s="50">
        <v>0</v>
      </c>
      <c r="L20" s="50">
        <v>1</v>
      </c>
      <c r="M20" s="50">
        <v>0</v>
      </c>
      <c r="N20" s="174">
        <v>1</v>
      </c>
      <c r="O20" s="174">
        <v>0</v>
      </c>
      <c r="P20" s="174">
        <v>0</v>
      </c>
      <c r="Q20" s="174">
        <v>0</v>
      </c>
      <c r="R20" s="174">
        <v>0</v>
      </c>
      <c r="S20" s="174">
        <v>0</v>
      </c>
      <c r="T20" s="9"/>
      <c r="U20" s="177" t="s">
        <v>14</v>
      </c>
      <c r="V20" s="280" t="s">
        <v>122</v>
      </c>
      <c r="W20" s="280"/>
      <c r="X20" s="174">
        <v>0</v>
      </c>
      <c r="Y20" s="174">
        <v>0</v>
      </c>
      <c r="Z20" s="174">
        <v>1</v>
      </c>
      <c r="AA20" s="50">
        <v>0</v>
      </c>
      <c r="AB20" s="50">
        <v>0</v>
      </c>
      <c r="AC20" s="50">
        <v>0</v>
      </c>
      <c r="AD20" s="50">
        <v>0</v>
      </c>
      <c r="AE20" s="50">
        <v>1</v>
      </c>
      <c r="AF20" s="50">
        <v>1</v>
      </c>
      <c r="AG20" s="50">
        <v>1</v>
      </c>
      <c r="AH20" s="50">
        <v>1</v>
      </c>
      <c r="AI20" s="50">
        <v>1</v>
      </c>
      <c r="AJ20" s="50">
        <v>1</v>
      </c>
      <c r="AK20" s="9"/>
      <c r="AL20" s="171" t="s">
        <v>14</v>
      </c>
    </row>
    <row r="21" spans="1:38" ht="26.25" customHeight="1" thickBot="1">
      <c r="A21" s="354" t="s">
        <v>123</v>
      </c>
      <c r="B21" s="354"/>
      <c r="C21" s="39">
        <v>2</v>
      </c>
      <c r="D21" s="39">
        <v>0</v>
      </c>
      <c r="E21" s="39">
        <v>0</v>
      </c>
      <c r="F21" s="39">
        <v>2</v>
      </c>
      <c r="G21" s="39">
        <v>0</v>
      </c>
      <c r="H21" s="39">
        <v>0</v>
      </c>
      <c r="I21" s="39">
        <v>2</v>
      </c>
      <c r="J21" s="39">
        <v>0</v>
      </c>
      <c r="K21" s="39">
        <v>0</v>
      </c>
      <c r="L21" s="39">
        <v>2</v>
      </c>
      <c r="M21" s="39">
        <v>0</v>
      </c>
      <c r="N21" s="252">
        <v>2</v>
      </c>
      <c r="O21" s="252">
        <v>0</v>
      </c>
      <c r="P21" s="252">
        <v>0</v>
      </c>
      <c r="Q21" s="252">
        <v>0</v>
      </c>
      <c r="R21" s="252">
        <v>0</v>
      </c>
      <c r="S21" s="252">
        <v>0</v>
      </c>
      <c r="T21" s="135"/>
      <c r="U21" s="136" t="s">
        <v>7</v>
      </c>
      <c r="V21" s="281" t="s">
        <v>123</v>
      </c>
      <c r="W21" s="281"/>
      <c r="X21" s="175">
        <v>1</v>
      </c>
      <c r="Y21" s="175">
        <v>1</v>
      </c>
      <c r="Z21" s="175">
        <v>0</v>
      </c>
      <c r="AA21" s="55">
        <v>0</v>
      </c>
      <c r="AB21" s="55">
        <v>0</v>
      </c>
      <c r="AC21" s="55">
        <v>0</v>
      </c>
      <c r="AD21" s="55">
        <v>1</v>
      </c>
      <c r="AE21" s="55">
        <v>1</v>
      </c>
      <c r="AF21" s="50">
        <v>2</v>
      </c>
      <c r="AG21" s="55">
        <v>2</v>
      </c>
      <c r="AH21" s="55">
        <v>1</v>
      </c>
      <c r="AI21" s="55">
        <v>2</v>
      </c>
      <c r="AJ21" s="55">
        <v>2</v>
      </c>
      <c r="AK21" s="13"/>
      <c r="AL21" s="16" t="s">
        <v>7</v>
      </c>
    </row>
    <row r="22" spans="1:38" ht="26.25" customHeight="1" thickBot="1">
      <c r="A22" s="282" t="s">
        <v>124</v>
      </c>
      <c r="B22" s="282"/>
      <c r="C22" s="31">
        <v>17</v>
      </c>
      <c r="D22" s="31">
        <f aca="true" t="shared" si="0" ref="D22:S22">SUM(D10:D21)</f>
        <v>4</v>
      </c>
      <c r="E22" s="31">
        <f t="shared" si="0"/>
        <v>0</v>
      </c>
      <c r="F22" s="31">
        <f t="shared" si="0"/>
        <v>13</v>
      </c>
      <c r="G22" s="31">
        <f t="shared" si="0"/>
        <v>7</v>
      </c>
      <c r="H22" s="31">
        <f t="shared" si="0"/>
        <v>1</v>
      </c>
      <c r="I22" s="31">
        <f t="shared" si="0"/>
        <v>11</v>
      </c>
      <c r="J22" s="31">
        <f t="shared" si="0"/>
        <v>9</v>
      </c>
      <c r="K22" s="31">
        <f t="shared" si="0"/>
        <v>1</v>
      </c>
      <c r="L22" s="31">
        <f t="shared" si="0"/>
        <v>19</v>
      </c>
      <c r="M22" s="31">
        <f t="shared" si="0"/>
        <v>2</v>
      </c>
      <c r="N22" s="31">
        <f t="shared" si="0"/>
        <v>21</v>
      </c>
      <c r="O22" s="31">
        <f t="shared" si="0"/>
        <v>0</v>
      </c>
      <c r="P22" s="31">
        <f t="shared" si="0"/>
        <v>0</v>
      </c>
      <c r="Q22" s="31">
        <f t="shared" si="0"/>
        <v>0</v>
      </c>
      <c r="R22" s="31">
        <f t="shared" si="0"/>
        <v>0</v>
      </c>
      <c r="S22" s="31">
        <f t="shared" si="0"/>
        <v>0</v>
      </c>
      <c r="T22" s="293" t="s">
        <v>244</v>
      </c>
      <c r="U22" s="293"/>
      <c r="V22" s="282" t="s">
        <v>124</v>
      </c>
      <c r="W22" s="282"/>
      <c r="X22" s="31">
        <f>SUM(X10:X21)</f>
        <v>2</v>
      </c>
      <c r="Y22" s="31">
        <f aca="true" t="shared" si="1" ref="Y22:AG22">SUM(Y10:Y21)</f>
        <v>15</v>
      </c>
      <c r="Z22" s="31">
        <f t="shared" si="1"/>
        <v>4</v>
      </c>
      <c r="AA22" s="31">
        <f t="shared" si="1"/>
        <v>3</v>
      </c>
      <c r="AB22" s="31">
        <f t="shared" si="1"/>
        <v>1</v>
      </c>
      <c r="AC22" s="31">
        <f t="shared" si="1"/>
        <v>2</v>
      </c>
      <c r="AD22" s="31">
        <f t="shared" si="1"/>
        <v>4</v>
      </c>
      <c r="AE22" s="31">
        <f t="shared" si="1"/>
        <v>11</v>
      </c>
      <c r="AF22" s="31">
        <f t="shared" si="1"/>
        <v>21</v>
      </c>
      <c r="AG22" s="31">
        <f t="shared" si="1"/>
        <v>21</v>
      </c>
      <c r="AH22" s="31">
        <f>SUM(AH10:AH21)</f>
        <v>19</v>
      </c>
      <c r="AI22" s="31">
        <f>SUM(AI10:AI21)</f>
        <v>20</v>
      </c>
      <c r="AJ22" s="31">
        <f>SUM(AJ10:AJ21)</f>
        <v>19</v>
      </c>
      <c r="AK22" s="293" t="s">
        <v>244</v>
      </c>
      <c r="AL22" s="293"/>
    </row>
    <row r="23" ht="13.5" thickTop="1"/>
  </sheetData>
  <sheetProtection/>
  <mergeCells count="68">
    <mergeCell ref="AL14:AL15"/>
    <mergeCell ref="AI7:AI9"/>
    <mergeCell ref="AJ7:AJ9"/>
    <mergeCell ref="AH7:AH9"/>
    <mergeCell ref="A2:U2"/>
    <mergeCell ref="A22:B22"/>
    <mergeCell ref="V20:W20"/>
    <mergeCell ref="V21:W21"/>
    <mergeCell ref="V22:W22"/>
    <mergeCell ref="V19:W19"/>
    <mergeCell ref="AJ4:AJ6"/>
    <mergeCell ref="AI4:AI6"/>
    <mergeCell ref="V13:W13"/>
    <mergeCell ref="V16:W16"/>
    <mergeCell ref="V17:W17"/>
    <mergeCell ref="V18:W18"/>
    <mergeCell ref="V14:V15"/>
    <mergeCell ref="V10:W10"/>
    <mergeCell ref="V4:W9"/>
    <mergeCell ref="V12:W12"/>
    <mergeCell ref="I4:K4"/>
    <mergeCell ref="F5:H5"/>
    <mergeCell ref="I5:K5"/>
    <mergeCell ref="C5:E5"/>
    <mergeCell ref="AK22:AL22"/>
    <mergeCell ref="AG4:AG5"/>
    <mergeCell ref="AG7:AG9"/>
    <mergeCell ref="AK10:AL10"/>
    <mergeCell ref="AK4:AL9"/>
    <mergeCell ref="X4:Z5"/>
    <mergeCell ref="AH4:AH6"/>
    <mergeCell ref="X7:X8"/>
    <mergeCell ref="Y7:Y8"/>
    <mergeCell ref="Z7:Z8"/>
    <mergeCell ref="AA7:AA8"/>
    <mergeCell ref="AC7:AC8"/>
    <mergeCell ref="AD7:AD8"/>
    <mergeCell ref="AE7:AE8"/>
    <mergeCell ref="C6:E6"/>
    <mergeCell ref="AF7:AF9"/>
    <mergeCell ref="AA4:AE5"/>
    <mergeCell ref="AF4:AF6"/>
    <mergeCell ref="A14:A15"/>
    <mergeCell ref="L5:M5"/>
    <mergeCell ref="AB7:AB8"/>
    <mergeCell ref="A4:B9"/>
    <mergeCell ref="C4:E4"/>
    <mergeCell ref="F4:H4"/>
    <mergeCell ref="A3:C3"/>
    <mergeCell ref="T3:U3"/>
    <mergeCell ref="U14:U15"/>
    <mergeCell ref="A10:B10"/>
    <mergeCell ref="T10:U10"/>
    <mergeCell ref="T4:U9"/>
    <mergeCell ref="C7:E7"/>
    <mergeCell ref="L4:M4"/>
    <mergeCell ref="N4:S4"/>
    <mergeCell ref="N5:S5"/>
    <mergeCell ref="A1:U1"/>
    <mergeCell ref="V3:X3"/>
    <mergeCell ref="AK3:AL3"/>
    <mergeCell ref="A21:B21"/>
    <mergeCell ref="T22:U22"/>
    <mergeCell ref="A12:B12"/>
    <mergeCell ref="A13:B13"/>
    <mergeCell ref="A16:B16"/>
    <mergeCell ref="A17:B17"/>
    <mergeCell ref="A19:B19"/>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34.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N28" sqref="M28:N28"/>
    </sheetView>
  </sheetViews>
  <sheetFormatPr defaultColWidth="9.140625" defaultRowHeight="12.75"/>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J24" sqref="J24"/>
    </sheetView>
  </sheetViews>
  <sheetFormatPr defaultColWidth="9.140625" defaultRowHeight="12.7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2:V24"/>
  <sheetViews>
    <sheetView rightToLeft="1" view="pageBreakPreview" zoomScale="90" zoomScaleNormal="75" zoomScaleSheetLayoutView="90" zoomScalePageLayoutView="0" workbookViewId="0" topLeftCell="A1">
      <selection activeCell="F4" sqref="F4"/>
    </sheetView>
  </sheetViews>
  <sheetFormatPr defaultColWidth="9.140625" defaultRowHeight="12.75"/>
  <cols>
    <col min="1" max="1" width="4.57421875" style="41" customWidth="1"/>
    <col min="2" max="2" width="9.57421875" style="41" customWidth="1"/>
    <col min="3" max="8" width="7.421875" style="41" customWidth="1"/>
    <col min="9" max="9" width="9.7109375" style="41" customWidth="1"/>
    <col min="10" max="10" width="9.00390625" style="41" customWidth="1"/>
    <col min="11" max="11" width="8.57421875" style="41" customWidth="1"/>
    <col min="12" max="12" width="9.57421875" style="41" customWidth="1"/>
    <col min="13" max="14" width="7.421875" style="41" customWidth="1"/>
    <col min="15" max="15" width="9.421875" style="41" customWidth="1"/>
    <col min="16" max="18" width="7.421875" style="41" customWidth="1"/>
    <col min="19" max="19" width="17.28125" style="41" customWidth="1"/>
    <col min="20" max="20" width="5.421875" style="41" customWidth="1"/>
    <col min="21" max="16384" width="9.140625" style="41" customWidth="1"/>
  </cols>
  <sheetData>
    <row r="2" spans="1:22" s="83" customFormat="1" ht="38.25" customHeight="1">
      <c r="A2" s="296" t="s">
        <v>525</v>
      </c>
      <c r="B2" s="296"/>
      <c r="C2" s="296"/>
      <c r="D2" s="296"/>
      <c r="E2" s="296"/>
      <c r="F2" s="296"/>
      <c r="G2" s="296"/>
      <c r="H2" s="296"/>
      <c r="I2" s="296"/>
      <c r="J2" s="296"/>
      <c r="K2" s="296"/>
      <c r="L2" s="296"/>
      <c r="M2" s="296"/>
      <c r="N2" s="296"/>
      <c r="O2" s="296"/>
      <c r="P2" s="296"/>
      <c r="Q2" s="296"/>
      <c r="R2" s="296"/>
      <c r="S2" s="296"/>
      <c r="T2" s="296"/>
      <c r="U2" s="28"/>
      <c r="V2" s="28"/>
    </row>
    <row r="3" spans="1:22" ht="51" customHeight="1">
      <c r="A3" s="296" t="s">
        <v>330</v>
      </c>
      <c r="B3" s="296"/>
      <c r="C3" s="296"/>
      <c r="D3" s="296"/>
      <c r="E3" s="296"/>
      <c r="F3" s="296"/>
      <c r="G3" s="296"/>
      <c r="H3" s="296"/>
      <c r="I3" s="296"/>
      <c r="J3" s="296"/>
      <c r="K3" s="296"/>
      <c r="L3" s="296"/>
      <c r="M3" s="296"/>
      <c r="N3" s="296"/>
      <c r="O3" s="296"/>
      <c r="P3" s="296"/>
      <c r="Q3" s="296"/>
      <c r="R3" s="296"/>
      <c r="S3" s="296"/>
      <c r="T3" s="296"/>
      <c r="U3" s="28"/>
      <c r="V3" s="28"/>
    </row>
    <row r="4" spans="1:22" ht="23.25" customHeight="1" thickBot="1">
      <c r="A4" s="297" t="s">
        <v>292</v>
      </c>
      <c r="B4" s="297"/>
      <c r="C4" s="19"/>
      <c r="D4" s="19"/>
      <c r="E4" s="19"/>
      <c r="F4" s="19"/>
      <c r="G4" s="19"/>
      <c r="H4" s="19"/>
      <c r="I4" s="19"/>
      <c r="J4" s="19"/>
      <c r="K4" s="19"/>
      <c r="L4" s="19"/>
      <c r="M4" s="19"/>
      <c r="N4" s="19"/>
      <c r="O4" s="19"/>
      <c r="P4" s="19"/>
      <c r="Q4" s="19"/>
      <c r="R4" s="19"/>
      <c r="S4" s="292" t="s">
        <v>287</v>
      </c>
      <c r="T4" s="292"/>
      <c r="U4" s="28"/>
      <c r="V4" s="28"/>
    </row>
    <row r="5" spans="1:20" ht="24" customHeight="1" thickTop="1">
      <c r="A5" s="301" t="s">
        <v>129</v>
      </c>
      <c r="B5" s="301"/>
      <c r="C5" s="266" t="s">
        <v>125</v>
      </c>
      <c r="D5" s="266"/>
      <c r="E5" s="266"/>
      <c r="F5" s="266"/>
      <c r="G5" s="42" t="s">
        <v>126</v>
      </c>
      <c r="H5" s="42"/>
      <c r="I5" s="42"/>
      <c r="J5" s="266" t="s">
        <v>152</v>
      </c>
      <c r="K5" s="266"/>
      <c r="L5" s="266"/>
      <c r="M5" s="266" t="s">
        <v>127</v>
      </c>
      <c r="N5" s="266"/>
      <c r="O5" s="266"/>
      <c r="P5" s="266" t="s">
        <v>128</v>
      </c>
      <c r="Q5" s="266"/>
      <c r="R5" s="266"/>
      <c r="S5" s="263" t="s">
        <v>95</v>
      </c>
      <c r="T5" s="263"/>
    </row>
    <row r="6" spans="1:20" ht="34.5" customHeight="1">
      <c r="A6" s="302"/>
      <c r="B6" s="302"/>
      <c r="C6" s="286" t="s">
        <v>112</v>
      </c>
      <c r="D6" s="286"/>
      <c r="E6" s="286"/>
      <c r="F6" s="286"/>
      <c r="G6" s="286" t="s">
        <v>17</v>
      </c>
      <c r="H6" s="286"/>
      <c r="I6" s="286"/>
      <c r="J6" s="286" t="s">
        <v>16</v>
      </c>
      <c r="K6" s="286"/>
      <c r="L6" s="286"/>
      <c r="M6" s="286" t="s">
        <v>18</v>
      </c>
      <c r="N6" s="286"/>
      <c r="O6" s="286"/>
      <c r="P6" s="286" t="s">
        <v>3</v>
      </c>
      <c r="Q6" s="286"/>
      <c r="R6" s="286"/>
      <c r="S6" s="264"/>
      <c r="T6" s="264"/>
    </row>
    <row r="7" spans="1:20" ht="13.5" customHeight="1">
      <c r="A7" s="303"/>
      <c r="B7" s="303"/>
      <c r="C7" s="1" t="s">
        <v>135</v>
      </c>
      <c r="D7" s="1" t="s">
        <v>136</v>
      </c>
      <c r="E7" s="1" t="s">
        <v>137</v>
      </c>
      <c r="F7" s="1" t="s">
        <v>138</v>
      </c>
      <c r="G7" s="1" t="s">
        <v>135</v>
      </c>
      <c r="H7" s="1" t="s">
        <v>136</v>
      </c>
      <c r="I7" s="1" t="s">
        <v>138</v>
      </c>
      <c r="J7" s="1" t="s">
        <v>135</v>
      </c>
      <c r="K7" s="1" t="s">
        <v>136</v>
      </c>
      <c r="L7" s="1" t="s">
        <v>138</v>
      </c>
      <c r="M7" s="1" t="s">
        <v>135</v>
      </c>
      <c r="N7" s="1" t="s">
        <v>136</v>
      </c>
      <c r="O7" s="1" t="s">
        <v>138</v>
      </c>
      <c r="P7" s="40" t="s">
        <v>140</v>
      </c>
      <c r="Q7" s="40" t="s">
        <v>141</v>
      </c>
      <c r="R7" s="40" t="s">
        <v>124</v>
      </c>
      <c r="S7" s="264"/>
      <c r="T7" s="264"/>
    </row>
    <row r="8" spans="1:20" ht="23.25" customHeight="1" thickBot="1">
      <c r="A8" s="304"/>
      <c r="B8" s="304"/>
      <c r="C8" s="181" t="s">
        <v>240</v>
      </c>
      <c r="D8" s="181" t="s">
        <v>241</v>
      </c>
      <c r="E8" s="181" t="s">
        <v>0</v>
      </c>
      <c r="F8" s="181" t="s">
        <v>238</v>
      </c>
      <c r="G8" s="181" t="s">
        <v>240</v>
      </c>
      <c r="H8" s="181" t="s">
        <v>241</v>
      </c>
      <c r="I8" s="181" t="s">
        <v>238</v>
      </c>
      <c r="J8" s="181" t="s">
        <v>240</v>
      </c>
      <c r="K8" s="181" t="s">
        <v>241</v>
      </c>
      <c r="L8" s="181" t="s">
        <v>238</v>
      </c>
      <c r="M8" s="181" t="s">
        <v>240</v>
      </c>
      <c r="N8" s="181" t="s">
        <v>241</v>
      </c>
      <c r="O8" s="181" t="s">
        <v>238</v>
      </c>
      <c r="P8" s="181" t="s">
        <v>1</v>
      </c>
      <c r="Q8" s="181" t="s">
        <v>2</v>
      </c>
      <c r="R8" s="181" t="s">
        <v>238</v>
      </c>
      <c r="S8" s="305"/>
      <c r="T8" s="305"/>
    </row>
    <row r="9" spans="1:20" ht="21" customHeight="1">
      <c r="A9" s="287" t="s">
        <v>258</v>
      </c>
      <c r="B9" s="287"/>
      <c r="C9" s="218">
        <v>0</v>
      </c>
      <c r="D9" s="218">
        <v>1</v>
      </c>
      <c r="E9" s="218">
        <v>1</v>
      </c>
      <c r="F9" s="1">
        <f>SUM(C9:E9)</f>
        <v>2</v>
      </c>
      <c r="G9" s="218">
        <v>95</v>
      </c>
      <c r="H9" s="218">
        <v>104</v>
      </c>
      <c r="I9" s="1">
        <f>SUM(G9:H9)</f>
        <v>199</v>
      </c>
      <c r="J9" s="1">
        <v>344</v>
      </c>
      <c r="K9" s="1">
        <v>395</v>
      </c>
      <c r="L9" s="1">
        <f>SUM(J9:K9)</f>
        <v>739</v>
      </c>
      <c r="M9" s="1">
        <v>82</v>
      </c>
      <c r="N9" s="1">
        <v>63</v>
      </c>
      <c r="O9" s="1">
        <f>N9+M9</f>
        <v>145</v>
      </c>
      <c r="P9" s="1">
        <v>2</v>
      </c>
      <c r="Q9" s="1">
        <v>0</v>
      </c>
      <c r="R9" s="1">
        <f>Q9+P9</f>
        <v>2</v>
      </c>
      <c r="S9" s="291" t="s">
        <v>259</v>
      </c>
      <c r="T9" s="291"/>
    </row>
    <row r="10" spans="1:20" ht="21" customHeight="1">
      <c r="A10" s="8" t="s">
        <v>114</v>
      </c>
      <c r="B10" s="8"/>
      <c r="C10" s="216">
        <v>2</v>
      </c>
      <c r="D10" s="216">
        <v>0</v>
      </c>
      <c r="E10" s="216">
        <v>0</v>
      </c>
      <c r="F10" s="60">
        <f aca="true" t="shared" si="0" ref="F10:F21">SUM(C10:E10)</f>
        <v>2</v>
      </c>
      <c r="G10" s="216">
        <v>19</v>
      </c>
      <c r="H10" s="216">
        <v>0</v>
      </c>
      <c r="I10" s="60">
        <f aca="true" t="shared" si="1" ref="I10:I21">SUM(G10:H10)</f>
        <v>19</v>
      </c>
      <c r="J10" s="60">
        <v>163</v>
      </c>
      <c r="K10" s="60">
        <v>0</v>
      </c>
      <c r="L10" s="60">
        <f aca="true" t="shared" si="2" ref="L10:L21">SUM(J10:K10)</f>
        <v>163</v>
      </c>
      <c r="M10" s="50">
        <v>18</v>
      </c>
      <c r="N10" s="50">
        <v>11</v>
      </c>
      <c r="O10" s="60">
        <f aca="true" t="shared" si="3" ref="O10:O20">N10+M10</f>
        <v>29</v>
      </c>
      <c r="P10" s="50">
        <v>2</v>
      </c>
      <c r="Q10" s="50">
        <v>0</v>
      </c>
      <c r="R10" s="60">
        <f aca="true" t="shared" si="4" ref="R10:R21">Q10+P10</f>
        <v>2</v>
      </c>
      <c r="S10" s="141"/>
      <c r="T10" s="215" t="s">
        <v>12</v>
      </c>
    </row>
    <row r="11" spans="1:20" ht="21" customHeight="1">
      <c r="A11" s="280" t="s">
        <v>115</v>
      </c>
      <c r="B11" s="280"/>
      <c r="C11" s="216">
        <v>0</v>
      </c>
      <c r="D11" s="216">
        <v>0</v>
      </c>
      <c r="E11" s="216">
        <v>1</v>
      </c>
      <c r="F11" s="60">
        <f t="shared" si="0"/>
        <v>1</v>
      </c>
      <c r="G11" s="216">
        <v>44</v>
      </c>
      <c r="H11" s="216">
        <v>12</v>
      </c>
      <c r="I11" s="60">
        <f t="shared" si="1"/>
        <v>56</v>
      </c>
      <c r="J11" s="60">
        <v>284</v>
      </c>
      <c r="K11" s="60">
        <v>17</v>
      </c>
      <c r="L11" s="60">
        <f t="shared" si="2"/>
        <v>301</v>
      </c>
      <c r="M11" s="50">
        <v>18</v>
      </c>
      <c r="N11" s="50">
        <v>10</v>
      </c>
      <c r="O11" s="60">
        <f t="shared" si="3"/>
        <v>28</v>
      </c>
      <c r="P11" s="50">
        <v>1</v>
      </c>
      <c r="Q11" s="50">
        <v>0</v>
      </c>
      <c r="R11" s="60">
        <f t="shared" si="4"/>
        <v>1</v>
      </c>
      <c r="S11" s="141"/>
      <c r="T11" s="215" t="s">
        <v>8</v>
      </c>
    </row>
    <row r="12" spans="1:20" ht="21" customHeight="1">
      <c r="A12" s="280" t="s">
        <v>116</v>
      </c>
      <c r="B12" s="280"/>
      <c r="C12" s="216">
        <v>1</v>
      </c>
      <c r="D12" s="216">
        <v>1</v>
      </c>
      <c r="E12" s="216">
        <v>0</v>
      </c>
      <c r="F12" s="60">
        <f t="shared" si="0"/>
        <v>2</v>
      </c>
      <c r="G12" s="216">
        <v>58</v>
      </c>
      <c r="H12" s="216">
        <v>101</v>
      </c>
      <c r="I12" s="60">
        <f t="shared" si="1"/>
        <v>159</v>
      </c>
      <c r="J12" s="60">
        <v>265</v>
      </c>
      <c r="K12" s="60">
        <v>459</v>
      </c>
      <c r="L12" s="60">
        <f t="shared" si="2"/>
        <v>724</v>
      </c>
      <c r="M12" s="50">
        <v>31</v>
      </c>
      <c r="N12" s="50">
        <v>52</v>
      </c>
      <c r="O12" s="60">
        <f t="shared" si="3"/>
        <v>83</v>
      </c>
      <c r="P12" s="50">
        <v>2</v>
      </c>
      <c r="Q12" s="50">
        <v>0</v>
      </c>
      <c r="R12" s="60">
        <f t="shared" si="4"/>
        <v>2</v>
      </c>
      <c r="S12" s="141"/>
      <c r="T12" s="215" t="s">
        <v>11</v>
      </c>
    </row>
    <row r="13" spans="1:20" ht="24.75" customHeight="1">
      <c r="A13" s="283" t="s">
        <v>494</v>
      </c>
      <c r="B13" s="8" t="s">
        <v>118</v>
      </c>
      <c r="C13" s="216">
        <v>0</v>
      </c>
      <c r="D13" s="216">
        <v>0</v>
      </c>
      <c r="E13" s="216">
        <v>1</v>
      </c>
      <c r="F13" s="60">
        <f t="shared" si="0"/>
        <v>1</v>
      </c>
      <c r="G13" s="216">
        <v>104</v>
      </c>
      <c r="H13" s="216">
        <v>5</v>
      </c>
      <c r="I13" s="60">
        <f t="shared" si="1"/>
        <v>109</v>
      </c>
      <c r="J13" s="60">
        <v>576</v>
      </c>
      <c r="K13" s="60">
        <v>25</v>
      </c>
      <c r="L13" s="60">
        <f t="shared" si="2"/>
        <v>601</v>
      </c>
      <c r="M13" s="50">
        <v>59</v>
      </c>
      <c r="N13" s="50">
        <v>29</v>
      </c>
      <c r="O13" s="60">
        <f t="shared" si="3"/>
        <v>88</v>
      </c>
      <c r="P13" s="50">
        <v>0</v>
      </c>
      <c r="Q13" s="50">
        <v>1</v>
      </c>
      <c r="R13" s="60">
        <f t="shared" si="4"/>
        <v>1</v>
      </c>
      <c r="S13" s="215" t="s">
        <v>261</v>
      </c>
      <c r="T13" s="288" t="s">
        <v>4</v>
      </c>
    </row>
    <row r="14" spans="1:20" ht="24.75" customHeight="1">
      <c r="A14" s="284"/>
      <c r="B14" s="8" t="s">
        <v>119</v>
      </c>
      <c r="C14" s="216">
        <v>0</v>
      </c>
      <c r="D14" s="216">
        <v>2</v>
      </c>
      <c r="E14" s="216">
        <v>2</v>
      </c>
      <c r="F14" s="60">
        <f t="shared" si="0"/>
        <v>4</v>
      </c>
      <c r="G14" s="216">
        <v>217</v>
      </c>
      <c r="H14" s="216">
        <v>218</v>
      </c>
      <c r="I14" s="60">
        <f t="shared" si="1"/>
        <v>435</v>
      </c>
      <c r="J14" s="60">
        <v>1434</v>
      </c>
      <c r="K14" s="60">
        <v>1106</v>
      </c>
      <c r="L14" s="60">
        <v>2540</v>
      </c>
      <c r="M14" s="50">
        <v>171</v>
      </c>
      <c r="N14" s="50">
        <v>187</v>
      </c>
      <c r="O14" s="60">
        <f t="shared" si="3"/>
        <v>358</v>
      </c>
      <c r="P14" s="50">
        <v>2</v>
      </c>
      <c r="Q14" s="50">
        <v>2</v>
      </c>
      <c r="R14" s="60">
        <f t="shared" si="4"/>
        <v>4</v>
      </c>
      <c r="S14" s="215" t="s">
        <v>306</v>
      </c>
      <c r="T14" s="289"/>
    </row>
    <row r="15" spans="1:20" ht="24.75" customHeight="1">
      <c r="A15" s="285"/>
      <c r="B15" s="8" t="s">
        <v>120</v>
      </c>
      <c r="C15" s="216">
        <v>1</v>
      </c>
      <c r="D15" s="216">
        <v>0</v>
      </c>
      <c r="E15" s="216">
        <v>0</v>
      </c>
      <c r="F15" s="60">
        <f t="shared" si="0"/>
        <v>1</v>
      </c>
      <c r="G15" s="216">
        <v>77</v>
      </c>
      <c r="H15" s="216">
        <v>0</v>
      </c>
      <c r="I15" s="60">
        <f t="shared" si="1"/>
        <v>77</v>
      </c>
      <c r="J15" s="60">
        <v>247</v>
      </c>
      <c r="K15" s="60">
        <v>0</v>
      </c>
      <c r="L15" s="60">
        <f t="shared" si="2"/>
        <v>247</v>
      </c>
      <c r="M15" s="50">
        <v>18</v>
      </c>
      <c r="N15" s="50">
        <v>21</v>
      </c>
      <c r="O15" s="60">
        <f t="shared" si="3"/>
        <v>39</v>
      </c>
      <c r="P15" s="50">
        <v>1</v>
      </c>
      <c r="Q15" s="50">
        <v>0</v>
      </c>
      <c r="R15" s="60">
        <f t="shared" si="4"/>
        <v>1</v>
      </c>
      <c r="S15" s="215" t="s">
        <v>307</v>
      </c>
      <c r="T15" s="290"/>
    </row>
    <row r="16" spans="1:20" ht="21" customHeight="1">
      <c r="A16" s="280" t="s">
        <v>237</v>
      </c>
      <c r="B16" s="280"/>
      <c r="C16" s="216">
        <v>2</v>
      </c>
      <c r="D16" s="216">
        <v>0</v>
      </c>
      <c r="E16" s="216">
        <v>0</v>
      </c>
      <c r="F16" s="60">
        <f t="shared" si="0"/>
        <v>2</v>
      </c>
      <c r="G16" s="216">
        <v>35</v>
      </c>
      <c r="H16" s="216">
        <v>0</v>
      </c>
      <c r="I16" s="60">
        <f t="shared" si="1"/>
        <v>35</v>
      </c>
      <c r="J16" s="60">
        <v>133</v>
      </c>
      <c r="K16" s="60">
        <v>0</v>
      </c>
      <c r="L16" s="60">
        <f t="shared" si="2"/>
        <v>133</v>
      </c>
      <c r="M16" s="50">
        <v>51</v>
      </c>
      <c r="N16" s="50">
        <v>4</v>
      </c>
      <c r="O16" s="60">
        <f t="shared" si="3"/>
        <v>55</v>
      </c>
      <c r="P16" s="50">
        <v>2</v>
      </c>
      <c r="Q16" s="50">
        <v>0</v>
      </c>
      <c r="R16" s="60">
        <f t="shared" si="4"/>
        <v>2</v>
      </c>
      <c r="S16" s="139"/>
      <c r="T16" s="191" t="s">
        <v>276</v>
      </c>
    </row>
    <row r="17" spans="1:20" ht="21" customHeight="1">
      <c r="A17" s="280" t="s">
        <v>256</v>
      </c>
      <c r="B17" s="280"/>
      <c r="C17" s="216">
        <v>1</v>
      </c>
      <c r="D17" s="216">
        <v>1</v>
      </c>
      <c r="E17" s="216">
        <v>0</v>
      </c>
      <c r="F17" s="60">
        <f t="shared" si="0"/>
        <v>2</v>
      </c>
      <c r="G17" s="216">
        <v>80</v>
      </c>
      <c r="H17" s="216">
        <v>65</v>
      </c>
      <c r="I17" s="60">
        <f t="shared" si="1"/>
        <v>145</v>
      </c>
      <c r="J17" s="60">
        <v>395</v>
      </c>
      <c r="K17" s="60">
        <v>337</v>
      </c>
      <c r="L17" s="60">
        <f t="shared" si="2"/>
        <v>732</v>
      </c>
      <c r="M17" s="50">
        <v>48</v>
      </c>
      <c r="N17" s="50">
        <v>29</v>
      </c>
      <c r="O17" s="60">
        <f t="shared" si="3"/>
        <v>77</v>
      </c>
      <c r="P17" s="50">
        <v>2</v>
      </c>
      <c r="Q17" s="50">
        <v>0</v>
      </c>
      <c r="R17" s="60">
        <f t="shared" si="4"/>
        <v>2</v>
      </c>
      <c r="S17" s="139"/>
      <c r="T17" s="191" t="s">
        <v>5</v>
      </c>
    </row>
    <row r="18" spans="1:20" ht="21" customHeight="1">
      <c r="A18" s="280" t="s">
        <v>377</v>
      </c>
      <c r="B18" s="280"/>
      <c r="C18" s="216">
        <v>1</v>
      </c>
      <c r="D18" s="216">
        <v>1</v>
      </c>
      <c r="E18" s="216">
        <v>0</v>
      </c>
      <c r="F18" s="60">
        <f t="shared" si="0"/>
        <v>2</v>
      </c>
      <c r="G18" s="216">
        <v>80</v>
      </c>
      <c r="H18" s="216">
        <v>90</v>
      </c>
      <c r="I18" s="60">
        <f t="shared" si="1"/>
        <v>170</v>
      </c>
      <c r="J18" s="60">
        <v>361</v>
      </c>
      <c r="K18" s="60">
        <v>348</v>
      </c>
      <c r="L18" s="60">
        <f t="shared" si="2"/>
        <v>709</v>
      </c>
      <c r="M18" s="50">
        <v>69</v>
      </c>
      <c r="N18" s="50">
        <v>36</v>
      </c>
      <c r="O18" s="60">
        <f t="shared" si="3"/>
        <v>105</v>
      </c>
      <c r="P18" s="50">
        <v>2</v>
      </c>
      <c r="Q18" s="50">
        <v>0</v>
      </c>
      <c r="R18" s="60">
        <f t="shared" si="4"/>
        <v>2</v>
      </c>
      <c r="S18" s="141"/>
      <c r="T18" s="191" t="s">
        <v>6</v>
      </c>
    </row>
    <row r="19" spans="1:20" ht="21" customHeight="1">
      <c r="A19" s="280" t="s">
        <v>121</v>
      </c>
      <c r="B19" s="280"/>
      <c r="C19" s="216">
        <v>1</v>
      </c>
      <c r="D19" s="216">
        <v>1</v>
      </c>
      <c r="E19" s="216">
        <v>0</v>
      </c>
      <c r="F19" s="60">
        <f t="shared" si="0"/>
        <v>2</v>
      </c>
      <c r="G19" s="216">
        <v>49</v>
      </c>
      <c r="H19" s="216">
        <v>40</v>
      </c>
      <c r="I19" s="60">
        <f t="shared" si="1"/>
        <v>89</v>
      </c>
      <c r="J19" s="60">
        <v>245</v>
      </c>
      <c r="K19" s="60">
        <v>210</v>
      </c>
      <c r="L19" s="60">
        <f t="shared" si="2"/>
        <v>455</v>
      </c>
      <c r="M19" s="50">
        <v>33</v>
      </c>
      <c r="N19" s="50">
        <v>15</v>
      </c>
      <c r="O19" s="60">
        <f t="shared" si="3"/>
        <v>48</v>
      </c>
      <c r="P19" s="50">
        <v>2</v>
      </c>
      <c r="Q19" s="50">
        <v>0</v>
      </c>
      <c r="R19" s="60">
        <f t="shared" si="4"/>
        <v>2</v>
      </c>
      <c r="S19" s="295" t="s">
        <v>13</v>
      </c>
      <c r="T19" s="295"/>
    </row>
    <row r="20" spans="1:20" ht="21" customHeight="1">
      <c r="A20" s="280" t="s">
        <v>122</v>
      </c>
      <c r="B20" s="280"/>
      <c r="C20" s="216">
        <v>1</v>
      </c>
      <c r="D20" s="216">
        <v>0</v>
      </c>
      <c r="E20" s="216">
        <v>0</v>
      </c>
      <c r="F20" s="60">
        <f t="shared" si="0"/>
        <v>1</v>
      </c>
      <c r="G20" s="216">
        <v>53</v>
      </c>
      <c r="H20" s="216">
        <v>0</v>
      </c>
      <c r="I20" s="60">
        <f t="shared" si="1"/>
        <v>53</v>
      </c>
      <c r="J20" s="60">
        <v>344</v>
      </c>
      <c r="K20" s="60">
        <v>0</v>
      </c>
      <c r="L20" s="60">
        <f t="shared" si="2"/>
        <v>344</v>
      </c>
      <c r="M20" s="50">
        <v>22</v>
      </c>
      <c r="N20" s="50">
        <v>2</v>
      </c>
      <c r="O20" s="60">
        <f t="shared" si="3"/>
        <v>24</v>
      </c>
      <c r="P20" s="50">
        <v>1</v>
      </c>
      <c r="Q20" s="50">
        <v>0</v>
      </c>
      <c r="R20" s="60">
        <f t="shared" si="4"/>
        <v>1</v>
      </c>
      <c r="S20" s="295" t="s">
        <v>14</v>
      </c>
      <c r="T20" s="295"/>
    </row>
    <row r="21" spans="1:20" ht="21" customHeight="1" thickBot="1">
      <c r="A21" s="281" t="s">
        <v>123</v>
      </c>
      <c r="B21" s="281"/>
      <c r="C21" s="223">
        <v>0</v>
      </c>
      <c r="D21" s="223">
        <v>1</v>
      </c>
      <c r="E21" s="223">
        <v>1</v>
      </c>
      <c r="F21" s="61">
        <f t="shared" si="0"/>
        <v>2</v>
      </c>
      <c r="G21" s="223">
        <v>59</v>
      </c>
      <c r="H21" s="223">
        <v>68</v>
      </c>
      <c r="I21" s="61">
        <f t="shared" si="1"/>
        <v>127</v>
      </c>
      <c r="J21" s="61">
        <v>317</v>
      </c>
      <c r="K21" s="61">
        <v>329</v>
      </c>
      <c r="L21" s="61">
        <f t="shared" si="2"/>
        <v>646</v>
      </c>
      <c r="M21" s="58">
        <v>55</v>
      </c>
      <c r="N21" s="58">
        <v>70</v>
      </c>
      <c r="O21" s="61">
        <f>N21+M21</f>
        <v>125</v>
      </c>
      <c r="P21" s="58">
        <v>2</v>
      </c>
      <c r="Q21" s="58">
        <v>0</v>
      </c>
      <c r="R21" s="61">
        <f t="shared" si="4"/>
        <v>2</v>
      </c>
      <c r="S21" s="294" t="s">
        <v>7</v>
      </c>
      <c r="T21" s="294"/>
    </row>
    <row r="22" spans="1:20" ht="21" customHeight="1" thickBot="1">
      <c r="A22" s="282" t="s">
        <v>124</v>
      </c>
      <c r="B22" s="282"/>
      <c r="C22" s="62">
        <f aca="true" t="shared" si="5" ref="C22:K22">SUM(C9:C21)</f>
        <v>10</v>
      </c>
      <c r="D22" s="62">
        <f t="shared" si="5"/>
        <v>8</v>
      </c>
      <c r="E22" s="62">
        <f t="shared" si="5"/>
        <v>6</v>
      </c>
      <c r="F22" s="62">
        <f t="shared" si="5"/>
        <v>24</v>
      </c>
      <c r="G22" s="62">
        <f t="shared" si="5"/>
        <v>970</v>
      </c>
      <c r="H22" s="62">
        <f t="shared" si="5"/>
        <v>703</v>
      </c>
      <c r="I22" s="62">
        <f t="shared" si="5"/>
        <v>1673</v>
      </c>
      <c r="J22" s="62">
        <f t="shared" si="5"/>
        <v>5108</v>
      </c>
      <c r="K22" s="62">
        <f t="shared" si="5"/>
        <v>3226</v>
      </c>
      <c r="L22" s="62">
        <f>8334</f>
        <v>8334</v>
      </c>
      <c r="M22" s="62">
        <f aca="true" t="shared" si="6" ref="M22:R22">SUM(M9:M21)</f>
        <v>675</v>
      </c>
      <c r="N22" s="62">
        <f t="shared" si="6"/>
        <v>529</v>
      </c>
      <c r="O22" s="62">
        <f t="shared" si="6"/>
        <v>1204</v>
      </c>
      <c r="P22" s="62">
        <f t="shared" si="6"/>
        <v>21</v>
      </c>
      <c r="Q22" s="62">
        <f t="shared" si="6"/>
        <v>3</v>
      </c>
      <c r="R22" s="62">
        <f t="shared" si="6"/>
        <v>24</v>
      </c>
      <c r="S22" s="293" t="s">
        <v>238</v>
      </c>
      <c r="T22" s="293"/>
    </row>
    <row r="23" spans="1:18" ht="16.5" thickTop="1">
      <c r="A23" s="300"/>
      <c r="B23" s="300"/>
      <c r="C23" s="300"/>
      <c r="D23" s="300"/>
      <c r="E23" s="300"/>
      <c r="F23" s="300"/>
      <c r="G23" s="300"/>
      <c r="H23" s="300"/>
      <c r="I23" s="300"/>
      <c r="J23" s="300"/>
      <c r="K23" s="300"/>
      <c r="L23" s="300"/>
      <c r="M23" s="300"/>
      <c r="N23" s="300"/>
      <c r="O23" s="300"/>
      <c r="P23" s="300"/>
      <c r="Q23" s="300"/>
      <c r="R23" s="300"/>
    </row>
    <row r="24" spans="1:17" ht="15.75">
      <c r="A24" s="298"/>
      <c r="B24" s="298"/>
      <c r="C24" s="299"/>
      <c r="D24" s="299"/>
      <c r="E24" s="299"/>
      <c r="F24" s="299"/>
      <c r="G24" s="299"/>
      <c r="H24" s="299"/>
      <c r="I24" s="299"/>
      <c r="J24" s="299"/>
      <c r="K24" s="299"/>
      <c r="L24" s="299"/>
      <c r="M24" s="299"/>
      <c r="N24" s="299"/>
      <c r="O24" s="299"/>
      <c r="P24" s="3"/>
      <c r="Q24" s="3"/>
    </row>
  </sheetData>
  <sheetProtection/>
  <mergeCells count="35">
    <mergeCell ref="A2:T2"/>
    <mergeCell ref="A3:T3"/>
    <mergeCell ref="A4:B4"/>
    <mergeCell ref="P5:R5"/>
    <mergeCell ref="J5:L5"/>
    <mergeCell ref="A24:B24"/>
    <mergeCell ref="C24:O24"/>
    <mergeCell ref="A23:R23"/>
    <mergeCell ref="A5:B8"/>
    <mergeCell ref="S5:T8"/>
    <mergeCell ref="S4:T4"/>
    <mergeCell ref="J6:L6"/>
    <mergeCell ref="C6:F6"/>
    <mergeCell ref="S22:T22"/>
    <mergeCell ref="C5:F5"/>
    <mergeCell ref="M5:O5"/>
    <mergeCell ref="P6:R6"/>
    <mergeCell ref="S21:T21"/>
    <mergeCell ref="S19:T19"/>
    <mergeCell ref="S20:T20"/>
    <mergeCell ref="A13:A15"/>
    <mergeCell ref="M6:O6"/>
    <mergeCell ref="A9:B9"/>
    <mergeCell ref="T13:T15"/>
    <mergeCell ref="G6:I6"/>
    <mergeCell ref="A11:B11"/>
    <mergeCell ref="A12:B12"/>
    <mergeCell ref="S9:T9"/>
    <mergeCell ref="A19:B19"/>
    <mergeCell ref="A20:B20"/>
    <mergeCell ref="A21:B21"/>
    <mergeCell ref="A22:B22"/>
    <mergeCell ref="A16:B16"/>
    <mergeCell ref="A17:B17"/>
    <mergeCell ref="A18:B18"/>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R25"/>
  <sheetViews>
    <sheetView rightToLeft="1" view="pageBreakPreview" zoomScale="80" zoomScaleNormal="80" zoomScaleSheetLayoutView="80" zoomScalePageLayoutView="0" workbookViewId="0" topLeftCell="A1">
      <selection activeCell="G16" sqref="G16"/>
    </sheetView>
  </sheetViews>
  <sheetFormatPr defaultColWidth="9.140625" defaultRowHeight="12.75"/>
  <cols>
    <col min="1" max="1" width="5.00390625" style="41" customWidth="1"/>
    <col min="2" max="2" width="11.28125" style="41" customWidth="1"/>
    <col min="3" max="15" width="9.7109375" style="41" customWidth="1"/>
    <col min="16" max="16" width="11.57421875" style="41" customWidth="1"/>
    <col min="17" max="17" width="14.140625" style="41" customWidth="1"/>
    <col min="18" max="18" width="5.140625" style="41" customWidth="1"/>
    <col min="19" max="16384" width="9.140625" style="41" customWidth="1"/>
  </cols>
  <sheetData>
    <row r="1" spans="1:18" ht="27.75" customHeight="1">
      <c r="A1" s="296" t="s">
        <v>495</v>
      </c>
      <c r="B1" s="296"/>
      <c r="C1" s="296"/>
      <c r="D1" s="296"/>
      <c r="E1" s="296"/>
      <c r="F1" s="296"/>
      <c r="G1" s="296"/>
      <c r="H1" s="296"/>
      <c r="I1" s="296"/>
      <c r="J1" s="296"/>
      <c r="K1" s="296"/>
      <c r="L1" s="296"/>
      <c r="M1" s="296"/>
      <c r="N1" s="296"/>
      <c r="O1" s="296"/>
      <c r="P1" s="296"/>
      <c r="Q1" s="296"/>
      <c r="R1" s="296"/>
    </row>
    <row r="2" spans="1:18" ht="40.5" customHeight="1">
      <c r="A2" s="309" t="s">
        <v>496</v>
      </c>
      <c r="B2" s="309"/>
      <c r="C2" s="309"/>
      <c r="D2" s="309"/>
      <c r="E2" s="309"/>
      <c r="F2" s="309"/>
      <c r="G2" s="309"/>
      <c r="H2" s="309"/>
      <c r="I2" s="309"/>
      <c r="J2" s="309"/>
      <c r="K2" s="309"/>
      <c r="L2" s="309"/>
      <c r="M2" s="309"/>
      <c r="N2" s="309"/>
      <c r="O2" s="309"/>
      <c r="P2" s="309"/>
      <c r="Q2" s="309"/>
      <c r="R2" s="309"/>
    </row>
    <row r="3" spans="1:18" ht="20.25" customHeight="1" thickBot="1">
      <c r="A3" s="310" t="s">
        <v>214</v>
      </c>
      <c r="B3" s="310"/>
      <c r="C3" s="20"/>
      <c r="D3" s="20"/>
      <c r="E3" s="20"/>
      <c r="F3" s="20"/>
      <c r="G3" s="20"/>
      <c r="H3" s="20"/>
      <c r="I3" s="20"/>
      <c r="J3" s="20"/>
      <c r="K3" s="20"/>
      <c r="L3" s="20"/>
      <c r="M3" s="20"/>
      <c r="N3" s="20"/>
      <c r="O3" s="20"/>
      <c r="P3" s="20"/>
      <c r="Q3" s="308" t="s">
        <v>290</v>
      </c>
      <c r="R3" s="308"/>
    </row>
    <row r="4" spans="1:18" ht="21.75" customHeight="1" thickTop="1">
      <c r="A4" s="263" t="s">
        <v>309</v>
      </c>
      <c r="B4" s="263"/>
      <c r="C4" s="312" t="s">
        <v>152</v>
      </c>
      <c r="D4" s="312"/>
      <c r="E4" s="312"/>
      <c r="F4" s="312"/>
      <c r="G4" s="312"/>
      <c r="H4" s="312"/>
      <c r="I4" s="312"/>
      <c r="J4" s="312"/>
      <c r="K4" s="312"/>
      <c r="L4" s="312"/>
      <c r="M4" s="312"/>
      <c r="N4" s="312"/>
      <c r="O4" s="312"/>
      <c r="P4" s="306" t="s">
        <v>139</v>
      </c>
      <c r="Q4" s="263" t="s">
        <v>95</v>
      </c>
      <c r="R4" s="263"/>
    </row>
    <row r="5" spans="1:18" ht="22.5" customHeight="1">
      <c r="A5" s="264"/>
      <c r="B5" s="264"/>
      <c r="C5" s="264" t="s">
        <v>130</v>
      </c>
      <c r="D5" s="264"/>
      <c r="E5" s="264" t="s">
        <v>131</v>
      </c>
      <c r="F5" s="264"/>
      <c r="G5" s="264" t="s">
        <v>132</v>
      </c>
      <c r="H5" s="264"/>
      <c r="I5" s="264" t="s">
        <v>133</v>
      </c>
      <c r="J5" s="264"/>
      <c r="K5" s="264" t="s">
        <v>134</v>
      </c>
      <c r="L5" s="264"/>
      <c r="M5" s="264" t="s">
        <v>124</v>
      </c>
      <c r="N5" s="264"/>
      <c r="O5" s="264"/>
      <c r="P5" s="307"/>
      <c r="Q5" s="264"/>
      <c r="R5" s="264"/>
    </row>
    <row r="6" spans="1:18" ht="24.75" customHeight="1">
      <c r="A6" s="264"/>
      <c r="B6" s="264"/>
      <c r="C6" s="314" t="s">
        <v>20</v>
      </c>
      <c r="D6" s="314"/>
      <c r="E6" s="314"/>
      <c r="F6" s="314"/>
      <c r="G6" s="314"/>
      <c r="H6" s="314"/>
      <c r="I6" s="314"/>
      <c r="J6" s="314"/>
      <c r="K6" s="314"/>
      <c r="L6" s="314"/>
      <c r="M6" s="314"/>
      <c r="N6" s="314"/>
      <c r="O6" s="314"/>
      <c r="P6" s="307"/>
      <c r="Q6" s="264"/>
      <c r="R6" s="264"/>
    </row>
    <row r="7" spans="1:18" ht="21" customHeight="1">
      <c r="A7" s="264"/>
      <c r="B7" s="264"/>
      <c r="C7" s="264" t="s">
        <v>22</v>
      </c>
      <c r="D7" s="264"/>
      <c r="E7" s="264" t="s">
        <v>23</v>
      </c>
      <c r="F7" s="264"/>
      <c r="G7" s="264" t="s">
        <v>24</v>
      </c>
      <c r="H7" s="264"/>
      <c r="I7" s="264" t="s">
        <v>25</v>
      </c>
      <c r="J7" s="264"/>
      <c r="K7" s="264" t="s">
        <v>26</v>
      </c>
      <c r="L7" s="264"/>
      <c r="M7" s="264" t="s">
        <v>238</v>
      </c>
      <c r="N7" s="264"/>
      <c r="O7" s="264"/>
      <c r="P7" s="307" t="s">
        <v>21</v>
      </c>
      <c r="Q7" s="264"/>
      <c r="R7" s="264"/>
    </row>
    <row r="8" spans="1:18" ht="19.5" customHeight="1">
      <c r="A8" s="264"/>
      <c r="B8" s="264"/>
      <c r="C8" s="1" t="s">
        <v>135</v>
      </c>
      <c r="D8" s="1" t="s">
        <v>136</v>
      </c>
      <c r="E8" s="1" t="s">
        <v>135</v>
      </c>
      <c r="F8" s="1" t="s">
        <v>136</v>
      </c>
      <c r="G8" s="1" t="s">
        <v>135</v>
      </c>
      <c r="H8" s="1" t="s">
        <v>136</v>
      </c>
      <c r="I8" s="1" t="s">
        <v>135</v>
      </c>
      <c r="J8" s="1" t="s">
        <v>136</v>
      </c>
      <c r="K8" s="1" t="s">
        <v>135</v>
      </c>
      <c r="L8" s="1" t="s">
        <v>136</v>
      </c>
      <c r="M8" s="1" t="s">
        <v>135</v>
      </c>
      <c r="N8" s="1" t="s">
        <v>136</v>
      </c>
      <c r="O8" s="1" t="s">
        <v>124</v>
      </c>
      <c r="P8" s="307"/>
      <c r="Q8" s="264"/>
      <c r="R8" s="264"/>
    </row>
    <row r="9" spans="1:18" ht="27" customHeight="1" thickBot="1">
      <c r="A9" s="264"/>
      <c r="B9" s="264"/>
      <c r="C9" s="1" t="s">
        <v>240</v>
      </c>
      <c r="D9" s="1" t="s">
        <v>241</v>
      </c>
      <c r="E9" s="1" t="s">
        <v>240</v>
      </c>
      <c r="F9" s="1" t="s">
        <v>241</v>
      </c>
      <c r="G9" s="1" t="s">
        <v>240</v>
      </c>
      <c r="H9" s="1" t="s">
        <v>241</v>
      </c>
      <c r="I9" s="1" t="s">
        <v>240</v>
      </c>
      <c r="J9" s="1" t="s">
        <v>241</v>
      </c>
      <c r="K9" s="1" t="s">
        <v>240</v>
      </c>
      <c r="L9" s="1" t="s">
        <v>241</v>
      </c>
      <c r="M9" s="1" t="s">
        <v>240</v>
      </c>
      <c r="N9" s="1" t="s">
        <v>241</v>
      </c>
      <c r="O9" s="1" t="s">
        <v>238</v>
      </c>
      <c r="P9" s="307"/>
      <c r="Q9" s="264"/>
      <c r="R9" s="264"/>
    </row>
    <row r="10" spans="1:18" ht="23.25" customHeight="1">
      <c r="A10" s="313" t="s">
        <v>258</v>
      </c>
      <c r="B10" s="313"/>
      <c r="C10" s="70">
        <v>112</v>
      </c>
      <c r="D10" s="70">
        <v>123</v>
      </c>
      <c r="E10" s="70">
        <v>213</v>
      </c>
      <c r="F10" s="70">
        <v>246</v>
      </c>
      <c r="G10" s="70">
        <v>9</v>
      </c>
      <c r="H10" s="70">
        <v>10</v>
      </c>
      <c r="I10" s="70">
        <v>8</v>
      </c>
      <c r="J10" s="70">
        <v>7</v>
      </c>
      <c r="K10" s="70">
        <v>2</v>
      </c>
      <c r="L10" s="70">
        <v>9</v>
      </c>
      <c r="M10" s="70">
        <v>344</v>
      </c>
      <c r="N10" s="70">
        <v>395</v>
      </c>
      <c r="O10" s="70">
        <v>739</v>
      </c>
      <c r="P10" s="224">
        <v>55</v>
      </c>
      <c r="Q10" s="318" t="s">
        <v>259</v>
      </c>
      <c r="R10" s="318"/>
    </row>
    <row r="11" spans="1:18" ht="23.25" customHeight="1">
      <c r="A11" s="8" t="s">
        <v>114</v>
      </c>
      <c r="B11" s="8"/>
      <c r="C11" s="50">
        <v>19</v>
      </c>
      <c r="D11" s="50">
        <v>0</v>
      </c>
      <c r="E11" s="50">
        <v>51</v>
      </c>
      <c r="F11" s="50">
        <v>0</v>
      </c>
      <c r="G11" s="50">
        <v>37</v>
      </c>
      <c r="H11" s="50">
        <v>0</v>
      </c>
      <c r="I11" s="50">
        <v>35</v>
      </c>
      <c r="J11" s="50">
        <v>0</v>
      </c>
      <c r="K11" s="50">
        <v>21</v>
      </c>
      <c r="L11" s="50">
        <v>0</v>
      </c>
      <c r="M11" s="60">
        <v>163</v>
      </c>
      <c r="N11" s="50">
        <v>0</v>
      </c>
      <c r="O11" s="60">
        <v>163</v>
      </c>
      <c r="P11" s="50">
        <v>10</v>
      </c>
      <c r="Q11" s="141"/>
      <c r="R11" s="215" t="s">
        <v>12</v>
      </c>
    </row>
    <row r="12" spans="1:18" ht="23.25" customHeight="1">
      <c r="A12" s="280" t="s">
        <v>115</v>
      </c>
      <c r="B12" s="280"/>
      <c r="C12" s="50">
        <v>47</v>
      </c>
      <c r="D12" s="50">
        <v>12</v>
      </c>
      <c r="E12" s="50">
        <v>60</v>
      </c>
      <c r="F12" s="50">
        <v>5</v>
      </c>
      <c r="G12" s="50">
        <v>45</v>
      </c>
      <c r="H12" s="50">
        <v>0</v>
      </c>
      <c r="I12" s="50">
        <v>87</v>
      </c>
      <c r="J12" s="50">
        <v>0</v>
      </c>
      <c r="K12" s="50">
        <v>45</v>
      </c>
      <c r="L12" s="50">
        <v>0</v>
      </c>
      <c r="M12" s="50">
        <v>284</v>
      </c>
      <c r="N12" s="50">
        <v>17</v>
      </c>
      <c r="O12" s="60">
        <v>301</v>
      </c>
      <c r="P12" s="50">
        <v>24</v>
      </c>
      <c r="Q12" s="141"/>
      <c r="R12" s="215" t="s">
        <v>8</v>
      </c>
    </row>
    <row r="13" spans="1:18" ht="23.25" customHeight="1">
      <c r="A13" s="280" t="s">
        <v>116</v>
      </c>
      <c r="B13" s="280"/>
      <c r="C13" s="50">
        <v>59</v>
      </c>
      <c r="D13" s="50">
        <v>103</v>
      </c>
      <c r="E13" s="50">
        <v>49</v>
      </c>
      <c r="F13" s="50">
        <v>88</v>
      </c>
      <c r="G13" s="50">
        <v>44</v>
      </c>
      <c r="H13" s="50">
        <v>73</v>
      </c>
      <c r="I13" s="50">
        <v>54</v>
      </c>
      <c r="J13" s="50">
        <v>87</v>
      </c>
      <c r="K13" s="50">
        <v>59</v>
      </c>
      <c r="L13" s="50">
        <v>108</v>
      </c>
      <c r="M13" s="50">
        <v>265</v>
      </c>
      <c r="N13" s="50">
        <v>459</v>
      </c>
      <c r="O13" s="60">
        <v>724</v>
      </c>
      <c r="P13" s="50">
        <v>44</v>
      </c>
      <c r="Q13" s="141"/>
      <c r="R13" s="132" t="s">
        <v>11</v>
      </c>
    </row>
    <row r="14" spans="1:18" ht="23.25" customHeight="1">
      <c r="A14" s="283" t="s">
        <v>497</v>
      </c>
      <c r="B14" s="126" t="s">
        <v>264</v>
      </c>
      <c r="C14" s="50">
        <v>115</v>
      </c>
      <c r="D14" s="50">
        <v>5</v>
      </c>
      <c r="E14" s="50">
        <v>114</v>
      </c>
      <c r="F14" s="50">
        <v>6</v>
      </c>
      <c r="G14" s="50">
        <v>116</v>
      </c>
      <c r="H14" s="50">
        <v>8</v>
      </c>
      <c r="I14" s="50">
        <v>131</v>
      </c>
      <c r="J14" s="50">
        <v>2</v>
      </c>
      <c r="K14" s="50">
        <v>100</v>
      </c>
      <c r="L14" s="50">
        <v>4</v>
      </c>
      <c r="M14" s="50">
        <v>576</v>
      </c>
      <c r="N14" s="50">
        <v>25</v>
      </c>
      <c r="O14" s="60">
        <v>601</v>
      </c>
      <c r="P14" s="50">
        <v>30</v>
      </c>
      <c r="Q14" s="145" t="s">
        <v>261</v>
      </c>
      <c r="R14" s="315" t="s">
        <v>4</v>
      </c>
    </row>
    <row r="15" spans="1:18" ht="23.25" customHeight="1">
      <c r="A15" s="284"/>
      <c r="B15" s="126" t="s">
        <v>119</v>
      </c>
      <c r="C15" s="50">
        <v>222</v>
      </c>
      <c r="D15" s="50">
        <v>231</v>
      </c>
      <c r="E15" s="50">
        <v>223</v>
      </c>
      <c r="F15" s="50">
        <v>156</v>
      </c>
      <c r="G15" s="50">
        <v>234</v>
      </c>
      <c r="H15" s="50">
        <v>213</v>
      </c>
      <c r="I15" s="50">
        <v>347</v>
      </c>
      <c r="J15" s="50">
        <v>215</v>
      </c>
      <c r="K15" s="50">
        <v>408</v>
      </c>
      <c r="L15" s="50">
        <v>291</v>
      </c>
      <c r="M15" s="50">
        <v>1434</v>
      </c>
      <c r="N15" s="50">
        <v>1106</v>
      </c>
      <c r="O15" s="60">
        <v>2540</v>
      </c>
      <c r="P15" s="50">
        <v>210</v>
      </c>
      <c r="Q15" s="145" t="s">
        <v>9</v>
      </c>
      <c r="R15" s="316"/>
    </row>
    <row r="16" spans="1:18" ht="23.25" customHeight="1">
      <c r="A16" s="284"/>
      <c r="B16" s="126" t="s">
        <v>498</v>
      </c>
      <c r="C16" s="50">
        <v>0</v>
      </c>
      <c r="D16" s="50">
        <v>0</v>
      </c>
      <c r="E16" s="50">
        <v>0</v>
      </c>
      <c r="F16" s="50">
        <v>0</v>
      </c>
      <c r="G16" s="50">
        <v>0</v>
      </c>
      <c r="H16" s="50">
        <v>0</v>
      </c>
      <c r="I16" s="50">
        <v>0</v>
      </c>
      <c r="J16" s="50">
        <v>0</v>
      </c>
      <c r="K16" s="50">
        <v>0</v>
      </c>
      <c r="L16" s="50">
        <v>0</v>
      </c>
      <c r="M16" s="50">
        <v>0</v>
      </c>
      <c r="N16" s="50">
        <v>0</v>
      </c>
      <c r="O16" s="50">
        <v>0</v>
      </c>
      <c r="P16" s="50">
        <v>6</v>
      </c>
      <c r="Q16" s="145" t="s">
        <v>499</v>
      </c>
      <c r="R16" s="316"/>
    </row>
    <row r="17" spans="1:18" ht="23.25" customHeight="1">
      <c r="A17" s="285"/>
      <c r="B17" s="126" t="s">
        <v>120</v>
      </c>
      <c r="C17" s="50">
        <v>79</v>
      </c>
      <c r="D17" s="50">
        <v>0</v>
      </c>
      <c r="E17" s="50">
        <v>53</v>
      </c>
      <c r="F17" s="50">
        <v>0</v>
      </c>
      <c r="G17" s="50">
        <v>48</v>
      </c>
      <c r="H17" s="50">
        <v>0</v>
      </c>
      <c r="I17" s="50">
        <v>36</v>
      </c>
      <c r="J17" s="50">
        <v>0</v>
      </c>
      <c r="K17" s="50">
        <v>31</v>
      </c>
      <c r="L17" s="50">
        <v>0</v>
      </c>
      <c r="M17" s="50">
        <v>247</v>
      </c>
      <c r="N17" s="50">
        <v>0</v>
      </c>
      <c r="O17" s="60">
        <v>247</v>
      </c>
      <c r="P17" s="50">
        <v>23</v>
      </c>
      <c r="Q17" s="145" t="s">
        <v>10</v>
      </c>
      <c r="R17" s="317"/>
    </row>
    <row r="18" spans="1:18" ht="23.25" customHeight="1">
      <c r="A18" s="280" t="s">
        <v>237</v>
      </c>
      <c r="B18" s="280"/>
      <c r="C18" s="50">
        <v>38</v>
      </c>
      <c r="D18" s="50">
        <v>0</v>
      </c>
      <c r="E18" s="50">
        <v>35</v>
      </c>
      <c r="F18" s="50">
        <v>0</v>
      </c>
      <c r="G18" s="50">
        <v>13</v>
      </c>
      <c r="H18" s="50">
        <v>0</v>
      </c>
      <c r="I18" s="50">
        <v>25</v>
      </c>
      <c r="J18" s="50">
        <v>0</v>
      </c>
      <c r="K18" s="50">
        <v>22</v>
      </c>
      <c r="L18" s="50">
        <v>0</v>
      </c>
      <c r="M18" s="50">
        <v>133</v>
      </c>
      <c r="N18" s="50">
        <v>0</v>
      </c>
      <c r="O18" s="60">
        <v>133</v>
      </c>
      <c r="P18" s="50">
        <v>10</v>
      </c>
      <c r="Q18" s="132"/>
      <c r="R18" s="121" t="s">
        <v>276</v>
      </c>
    </row>
    <row r="19" spans="1:18" ht="23.25" customHeight="1">
      <c r="A19" s="280" t="s">
        <v>310</v>
      </c>
      <c r="B19" s="280"/>
      <c r="C19" s="50">
        <v>81</v>
      </c>
      <c r="D19" s="50">
        <v>65</v>
      </c>
      <c r="E19" s="50">
        <v>75</v>
      </c>
      <c r="F19" s="50">
        <v>65</v>
      </c>
      <c r="G19" s="50">
        <v>72</v>
      </c>
      <c r="H19" s="50">
        <v>50</v>
      </c>
      <c r="I19" s="50">
        <v>73</v>
      </c>
      <c r="J19" s="50">
        <v>69</v>
      </c>
      <c r="K19" s="50">
        <v>94</v>
      </c>
      <c r="L19" s="50">
        <v>88</v>
      </c>
      <c r="M19" s="50">
        <v>395</v>
      </c>
      <c r="N19" s="50">
        <v>337</v>
      </c>
      <c r="O19" s="60">
        <v>732</v>
      </c>
      <c r="P19" s="50">
        <v>41</v>
      </c>
      <c r="Q19" s="139"/>
      <c r="R19" s="140" t="s">
        <v>5</v>
      </c>
    </row>
    <row r="20" spans="1:18" ht="23.25" customHeight="1">
      <c r="A20" s="8" t="s">
        <v>376</v>
      </c>
      <c r="B20" s="8"/>
      <c r="C20" s="50">
        <v>100</v>
      </c>
      <c r="D20" s="50">
        <v>93</v>
      </c>
      <c r="E20" s="50">
        <v>54</v>
      </c>
      <c r="F20" s="50">
        <v>72</v>
      </c>
      <c r="G20" s="50">
        <v>60</v>
      </c>
      <c r="H20" s="50">
        <v>53</v>
      </c>
      <c r="I20" s="50">
        <v>52</v>
      </c>
      <c r="J20" s="50">
        <v>42</v>
      </c>
      <c r="K20" s="50">
        <v>95</v>
      </c>
      <c r="L20" s="50">
        <v>88</v>
      </c>
      <c r="M20" s="50">
        <v>361</v>
      </c>
      <c r="N20" s="50">
        <v>348</v>
      </c>
      <c r="O20" s="60">
        <v>709</v>
      </c>
      <c r="P20" s="50">
        <v>43</v>
      </c>
      <c r="Q20" s="139"/>
      <c r="R20" s="140" t="s">
        <v>6</v>
      </c>
    </row>
    <row r="21" spans="1:18" ht="23.25" customHeight="1">
      <c r="A21" s="280" t="s">
        <v>121</v>
      </c>
      <c r="B21" s="280"/>
      <c r="C21" s="50">
        <v>49</v>
      </c>
      <c r="D21" s="50">
        <v>40</v>
      </c>
      <c r="E21" s="50">
        <v>57</v>
      </c>
      <c r="F21" s="50">
        <v>40</v>
      </c>
      <c r="G21" s="50">
        <v>46</v>
      </c>
      <c r="H21" s="50">
        <v>33</v>
      </c>
      <c r="I21" s="50">
        <v>38</v>
      </c>
      <c r="J21" s="50">
        <v>35</v>
      </c>
      <c r="K21" s="50">
        <v>55</v>
      </c>
      <c r="L21" s="50">
        <v>62</v>
      </c>
      <c r="M21" s="50">
        <v>245</v>
      </c>
      <c r="N21" s="50">
        <v>210</v>
      </c>
      <c r="O21" s="60">
        <v>455</v>
      </c>
      <c r="P21" s="50">
        <v>23</v>
      </c>
      <c r="Q21" s="141"/>
      <c r="R21" s="132" t="s">
        <v>6</v>
      </c>
    </row>
    <row r="22" spans="1:18" ht="23.25" customHeight="1">
      <c r="A22" s="280" t="s">
        <v>122</v>
      </c>
      <c r="B22" s="280"/>
      <c r="C22" s="50">
        <v>53</v>
      </c>
      <c r="D22" s="50">
        <v>0</v>
      </c>
      <c r="E22" s="50">
        <v>71</v>
      </c>
      <c r="F22" s="50">
        <v>0</v>
      </c>
      <c r="G22" s="50">
        <v>62</v>
      </c>
      <c r="H22" s="50">
        <v>0</v>
      </c>
      <c r="I22" s="50">
        <v>67</v>
      </c>
      <c r="J22" s="50">
        <v>0</v>
      </c>
      <c r="K22" s="50">
        <v>91</v>
      </c>
      <c r="L22" s="50">
        <v>0</v>
      </c>
      <c r="M22" s="50">
        <v>344</v>
      </c>
      <c r="N22" s="50">
        <v>0</v>
      </c>
      <c r="O22" s="60">
        <v>344</v>
      </c>
      <c r="P22" s="50">
        <v>22</v>
      </c>
      <c r="Q22" s="141"/>
      <c r="R22" s="132" t="s">
        <v>13</v>
      </c>
    </row>
    <row r="23" spans="1:18" ht="23.25" customHeight="1" thickBot="1">
      <c r="A23" s="311" t="s">
        <v>123</v>
      </c>
      <c r="B23" s="311"/>
      <c r="C23" s="37">
        <v>70</v>
      </c>
      <c r="D23" s="37">
        <v>68</v>
      </c>
      <c r="E23" s="37">
        <v>58</v>
      </c>
      <c r="F23" s="37">
        <v>64</v>
      </c>
      <c r="G23" s="37">
        <v>45</v>
      </c>
      <c r="H23" s="37">
        <v>52</v>
      </c>
      <c r="I23" s="37">
        <v>57</v>
      </c>
      <c r="J23" s="37">
        <v>68</v>
      </c>
      <c r="K23" s="37">
        <v>87</v>
      </c>
      <c r="L23" s="37">
        <v>77</v>
      </c>
      <c r="M23" s="37">
        <v>317</v>
      </c>
      <c r="N23" s="37">
        <v>329</v>
      </c>
      <c r="O23" s="1">
        <v>646</v>
      </c>
      <c r="P23" s="37">
        <v>48</v>
      </c>
      <c r="Q23" s="143"/>
      <c r="R23" s="144" t="s">
        <v>7</v>
      </c>
    </row>
    <row r="24" spans="1:18" ht="23.25" customHeight="1" thickBot="1">
      <c r="A24" s="282" t="s">
        <v>124</v>
      </c>
      <c r="B24" s="282"/>
      <c r="C24" s="56">
        <f aca="true" t="shared" si="0" ref="C24:P24">SUM(C10:C23)</f>
        <v>1044</v>
      </c>
      <c r="D24" s="56">
        <f t="shared" si="0"/>
        <v>740</v>
      </c>
      <c r="E24" s="56">
        <f t="shared" si="0"/>
        <v>1113</v>
      </c>
      <c r="F24" s="56">
        <f t="shared" si="0"/>
        <v>742</v>
      </c>
      <c r="G24" s="56">
        <f t="shared" si="0"/>
        <v>831</v>
      </c>
      <c r="H24" s="56">
        <f t="shared" si="0"/>
        <v>492</v>
      </c>
      <c r="I24" s="56">
        <f t="shared" si="0"/>
        <v>1010</v>
      </c>
      <c r="J24" s="56">
        <f t="shared" si="0"/>
        <v>525</v>
      </c>
      <c r="K24" s="56">
        <f t="shared" si="0"/>
        <v>1110</v>
      </c>
      <c r="L24" s="56">
        <f t="shared" si="0"/>
        <v>727</v>
      </c>
      <c r="M24" s="56">
        <f t="shared" si="0"/>
        <v>5108</v>
      </c>
      <c r="N24" s="56">
        <f t="shared" si="0"/>
        <v>3226</v>
      </c>
      <c r="O24" s="56">
        <f t="shared" si="0"/>
        <v>8334</v>
      </c>
      <c r="P24" s="56">
        <f t="shared" si="0"/>
        <v>589</v>
      </c>
      <c r="Q24" s="293" t="s">
        <v>244</v>
      </c>
      <c r="R24" s="293"/>
    </row>
    <row r="25" ht="13.5" thickTop="1">
      <c r="B25" s="2"/>
    </row>
  </sheetData>
  <sheetProtection/>
  <mergeCells count="35">
    <mergeCell ref="A21:B21"/>
    <mergeCell ref="R14:R17"/>
    <mergeCell ref="Q10:R10"/>
    <mergeCell ref="A14:A17"/>
    <mergeCell ref="Q24:R24"/>
    <mergeCell ref="Q4:R9"/>
    <mergeCell ref="C5:D5"/>
    <mergeCell ref="M5:O5"/>
    <mergeCell ref="E7:F7"/>
    <mergeCell ref="A24:B24"/>
    <mergeCell ref="P7:P9"/>
    <mergeCell ref="C6:O6"/>
    <mergeCell ref="I7:J7"/>
    <mergeCell ref="M7:O7"/>
    <mergeCell ref="G7:H7"/>
    <mergeCell ref="C7:D7"/>
    <mergeCell ref="A23:B23"/>
    <mergeCell ref="A12:B12"/>
    <mergeCell ref="A13:B13"/>
    <mergeCell ref="A4:B9"/>
    <mergeCell ref="C4:O4"/>
    <mergeCell ref="A22:B22"/>
    <mergeCell ref="A10:B10"/>
    <mergeCell ref="A19:B19"/>
    <mergeCell ref="A18:B18"/>
    <mergeCell ref="K7:L7"/>
    <mergeCell ref="A1:R1"/>
    <mergeCell ref="E5:F5"/>
    <mergeCell ref="G5:H5"/>
    <mergeCell ref="I5:J5"/>
    <mergeCell ref="K5:L5"/>
    <mergeCell ref="P4:P6"/>
    <mergeCell ref="Q3:R3"/>
    <mergeCell ref="A2:R2"/>
    <mergeCell ref="A3:B3"/>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80" r:id="rId3"/>
  <legacyDrawing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A1:Y22"/>
  <sheetViews>
    <sheetView rightToLeft="1" view="pageBreakPreview" zoomScale="80" zoomScaleNormal="75" zoomScaleSheetLayoutView="80" zoomScalePageLayoutView="0" workbookViewId="0" topLeftCell="A1">
      <selection activeCell="C13" sqref="C13"/>
    </sheetView>
  </sheetViews>
  <sheetFormatPr defaultColWidth="9.140625" defaultRowHeight="12.75"/>
  <cols>
    <col min="1" max="1" width="4.00390625" style="41" customWidth="1"/>
    <col min="2" max="2" width="9.28125" style="41" customWidth="1"/>
    <col min="3" max="3" width="5.7109375" style="41" customWidth="1"/>
    <col min="4" max="4" width="7.8515625" style="41" customWidth="1"/>
    <col min="5" max="5" width="7.28125" style="41" customWidth="1"/>
    <col min="6" max="7" width="6.7109375" style="41" customWidth="1"/>
    <col min="8" max="8" width="7.8515625" style="41" customWidth="1"/>
    <col min="9" max="9" width="6.7109375" style="41" customWidth="1"/>
    <col min="10" max="10" width="6.57421875" style="41" customWidth="1"/>
    <col min="11" max="11" width="7.8515625" style="41" customWidth="1"/>
    <col min="12" max="12" width="8.28125" style="41" customWidth="1"/>
    <col min="13" max="13" width="7.8515625" style="41" customWidth="1"/>
    <col min="14" max="14" width="6.00390625" style="41" customWidth="1"/>
    <col min="15" max="15" width="7.8515625" style="41" customWidth="1"/>
    <col min="16" max="16" width="6.28125" style="41" customWidth="1"/>
    <col min="17" max="17" width="8.421875" style="41" customWidth="1"/>
    <col min="18" max="18" width="6.57421875" style="41" customWidth="1"/>
    <col min="19" max="19" width="7.8515625" style="41" customWidth="1"/>
    <col min="20" max="20" width="6.57421875" style="41" customWidth="1"/>
    <col min="21" max="21" width="8.28125" style="41" customWidth="1"/>
    <col min="22" max="22" width="7.00390625" style="41" customWidth="1"/>
    <col min="23" max="23" width="9.57421875" style="41" customWidth="1"/>
    <col min="24" max="24" width="11.8515625" style="41" customWidth="1"/>
    <col min="25" max="25" width="5.28125" style="41" customWidth="1"/>
    <col min="26" max="16384" width="9.140625" style="41" customWidth="1"/>
  </cols>
  <sheetData>
    <row r="1" spans="1:25" ht="36" customHeight="1">
      <c r="A1" s="296" t="s">
        <v>311</v>
      </c>
      <c r="B1" s="296"/>
      <c r="C1" s="296"/>
      <c r="D1" s="296"/>
      <c r="E1" s="296"/>
      <c r="F1" s="296"/>
      <c r="G1" s="296"/>
      <c r="H1" s="296"/>
      <c r="I1" s="296"/>
      <c r="J1" s="296"/>
      <c r="K1" s="296"/>
      <c r="L1" s="296"/>
      <c r="M1" s="296"/>
      <c r="N1" s="296"/>
      <c r="O1" s="296"/>
      <c r="P1" s="296"/>
      <c r="Q1" s="296"/>
      <c r="R1" s="296"/>
      <c r="S1" s="296"/>
      <c r="T1" s="296"/>
      <c r="U1" s="296"/>
      <c r="V1" s="296"/>
      <c r="W1" s="296"/>
      <c r="X1" s="296"/>
      <c r="Y1" s="296"/>
    </row>
    <row r="2" spans="1:25" ht="33" customHeight="1">
      <c r="A2" s="309" t="s">
        <v>378</v>
      </c>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25" s="110" customFormat="1" ht="32.25" customHeight="1" thickBot="1">
      <c r="A3" s="309" t="s">
        <v>213</v>
      </c>
      <c r="B3" s="309"/>
      <c r="C3" s="20"/>
      <c r="D3" s="20"/>
      <c r="E3" s="20"/>
      <c r="F3" s="20"/>
      <c r="G3" s="20"/>
      <c r="H3" s="20"/>
      <c r="I3" s="20"/>
      <c r="J3" s="20"/>
      <c r="K3" s="20"/>
      <c r="L3" s="20"/>
      <c r="M3" s="20"/>
      <c r="N3" s="20"/>
      <c r="O3" s="20"/>
      <c r="P3" s="20"/>
      <c r="Q3" s="20"/>
      <c r="R3" s="20"/>
      <c r="S3" s="20"/>
      <c r="T3" s="20"/>
      <c r="U3" s="20"/>
      <c r="V3" s="20"/>
      <c r="W3" s="20"/>
      <c r="X3" s="325" t="s">
        <v>255</v>
      </c>
      <c r="Y3" s="325"/>
    </row>
    <row r="4" spans="1:25" s="110" customFormat="1" ht="27" customHeight="1" thickTop="1">
      <c r="A4" s="263" t="s">
        <v>129</v>
      </c>
      <c r="B4" s="263"/>
      <c r="C4" s="266" t="s">
        <v>125</v>
      </c>
      <c r="D4" s="266"/>
      <c r="E4" s="266"/>
      <c r="F4" s="266"/>
      <c r="G4" s="269" t="s">
        <v>127</v>
      </c>
      <c r="H4" s="269"/>
      <c r="I4" s="269"/>
      <c r="J4" s="266" t="s">
        <v>152</v>
      </c>
      <c r="K4" s="266"/>
      <c r="L4" s="266"/>
      <c r="M4" s="266"/>
      <c r="N4" s="266"/>
      <c r="O4" s="266"/>
      <c r="P4" s="266"/>
      <c r="Q4" s="266"/>
      <c r="R4" s="266"/>
      <c r="S4" s="266"/>
      <c r="T4" s="266"/>
      <c r="U4" s="266"/>
      <c r="V4" s="266"/>
      <c r="W4" s="306" t="s">
        <v>139</v>
      </c>
      <c r="X4" s="263" t="s">
        <v>95</v>
      </c>
      <c r="Y4" s="263"/>
    </row>
    <row r="5" spans="1:25" s="110" customFormat="1" ht="18" customHeight="1">
      <c r="A5" s="264"/>
      <c r="B5" s="264"/>
      <c r="C5" s="267"/>
      <c r="D5" s="267"/>
      <c r="E5" s="267"/>
      <c r="F5" s="267"/>
      <c r="G5" s="270"/>
      <c r="H5" s="270"/>
      <c r="I5" s="270"/>
      <c r="J5" s="264" t="s">
        <v>20</v>
      </c>
      <c r="K5" s="264"/>
      <c r="L5" s="264"/>
      <c r="M5" s="264"/>
      <c r="N5" s="264"/>
      <c r="O5" s="264"/>
      <c r="P5" s="264"/>
      <c r="Q5" s="264"/>
      <c r="R5" s="264"/>
      <c r="S5" s="264"/>
      <c r="T5" s="264"/>
      <c r="U5" s="264"/>
      <c r="V5" s="264"/>
      <c r="W5" s="307"/>
      <c r="X5" s="264"/>
      <c r="Y5" s="264"/>
    </row>
    <row r="6" spans="1:25" s="110" customFormat="1" ht="27.75" customHeight="1">
      <c r="A6" s="264"/>
      <c r="B6" s="264"/>
      <c r="C6" s="307" t="s">
        <v>15</v>
      </c>
      <c r="D6" s="307"/>
      <c r="E6" s="307"/>
      <c r="F6" s="307"/>
      <c r="G6" s="307" t="s">
        <v>19</v>
      </c>
      <c r="H6" s="307"/>
      <c r="I6" s="307"/>
      <c r="J6" s="264" t="s">
        <v>130</v>
      </c>
      <c r="K6" s="264"/>
      <c r="L6" s="264" t="s">
        <v>131</v>
      </c>
      <c r="M6" s="264"/>
      <c r="N6" s="264" t="s">
        <v>132</v>
      </c>
      <c r="O6" s="264"/>
      <c r="P6" s="264" t="s">
        <v>133</v>
      </c>
      <c r="Q6" s="264"/>
      <c r="R6" s="264" t="s">
        <v>134</v>
      </c>
      <c r="S6" s="264"/>
      <c r="T6" s="264" t="s">
        <v>124</v>
      </c>
      <c r="U6" s="264"/>
      <c r="V6" s="264"/>
      <c r="W6" s="307"/>
      <c r="X6" s="264"/>
      <c r="Y6" s="264"/>
    </row>
    <row r="7" spans="1:25" s="110" customFormat="1" ht="21.75" customHeight="1">
      <c r="A7" s="264"/>
      <c r="B7" s="264"/>
      <c r="C7" s="307"/>
      <c r="D7" s="307"/>
      <c r="E7" s="307"/>
      <c r="F7" s="307"/>
      <c r="G7" s="307"/>
      <c r="H7" s="307"/>
      <c r="I7" s="307"/>
      <c r="J7" s="264" t="s">
        <v>22</v>
      </c>
      <c r="K7" s="264"/>
      <c r="L7" s="264" t="s">
        <v>23</v>
      </c>
      <c r="M7" s="264"/>
      <c r="N7" s="264" t="s">
        <v>24</v>
      </c>
      <c r="O7" s="264"/>
      <c r="P7" s="264" t="s">
        <v>25</v>
      </c>
      <c r="Q7" s="264"/>
      <c r="R7" s="264" t="s">
        <v>26</v>
      </c>
      <c r="S7" s="264"/>
      <c r="T7" s="264" t="s">
        <v>238</v>
      </c>
      <c r="U7" s="264"/>
      <c r="V7" s="264"/>
      <c r="W7" s="323" t="s">
        <v>21</v>
      </c>
      <c r="X7" s="264"/>
      <c r="Y7" s="264"/>
    </row>
    <row r="8" spans="1:25" s="110" customFormat="1" ht="18.75" customHeight="1">
      <c r="A8" s="264"/>
      <c r="B8" s="264"/>
      <c r="C8" s="1" t="s">
        <v>135</v>
      </c>
      <c r="D8" s="1" t="s">
        <v>136</v>
      </c>
      <c r="E8" s="1" t="s">
        <v>137</v>
      </c>
      <c r="F8" s="1" t="s">
        <v>138</v>
      </c>
      <c r="G8" s="1" t="s">
        <v>135</v>
      </c>
      <c r="H8" s="1" t="s">
        <v>136</v>
      </c>
      <c r="I8" s="1" t="s">
        <v>138</v>
      </c>
      <c r="J8" s="1" t="s">
        <v>135</v>
      </c>
      <c r="K8" s="1" t="s">
        <v>136</v>
      </c>
      <c r="L8" s="1" t="s">
        <v>135</v>
      </c>
      <c r="M8" s="1" t="s">
        <v>136</v>
      </c>
      <c r="N8" s="1" t="s">
        <v>135</v>
      </c>
      <c r="O8" s="1" t="s">
        <v>136</v>
      </c>
      <c r="P8" s="1" t="s">
        <v>135</v>
      </c>
      <c r="Q8" s="1" t="s">
        <v>136</v>
      </c>
      <c r="R8" s="1" t="s">
        <v>135</v>
      </c>
      <c r="S8" s="1" t="s">
        <v>136</v>
      </c>
      <c r="T8" s="1" t="s">
        <v>135</v>
      </c>
      <c r="U8" s="1" t="s">
        <v>136</v>
      </c>
      <c r="V8" s="1" t="s">
        <v>138</v>
      </c>
      <c r="W8" s="323"/>
      <c r="X8" s="264"/>
      <c r="Y8" s="264"/>
    </row>
    <row r="9" spans="1:25" s="110" customFormat="1" ht="27" customHeight="1" thickBot="1">
      <c r="A9" s="305"/>
      <c r="B9" s="305"/>
      <c r="C9" s="181" t="s">
        <v>240</v>
      </c>
      <c r="D9" s="181" t="s">
        <v>241</v>
      </c>
      <c r="E9" s="181" t="s">
        <v>0</v>
      </c>
      <c r="F9" s="181" t="s">
        <v>238</v>
      </c>
      <c r="G9" s="181" t="s">
        <v>240</v>
      </c>
      <c r="H9" s="181" t="s">
        <v>241</v>
      </c>
      <c r="I9" s="181" t="s">
        <v>238</v>
      </c>
      <c r="J9" s="181" t="s">
        <v>240</v>
      </c>
      <c r="K9" s="181" t="s">
        <v>241</v>
      </c>
      <c r="L9" s="181" t="s">
        <v>240</v>
      </c>
      <c r="M9" s="181" t="s">
        <v>241</v>
      </c>
      <c r="N9" s="181" t="s">
        <v>240</v>
      </c>
      <c r="O9" s="181" t="s">
        <v>241</v>
      </c>
      <c r="P9" s="181" t="s">
        <v>240</v>
      </c>
      <c r="Q9" s="181" t="s">
        <v>241</v>
      </c>
      <c r="R9" s="181" t="s">
        <v>240</v>
      </c>
      <c r="S9" s="181" t="s">
        <v>241</v>
      </c>
      <c r="T9" s="181" t="s">
        <v>240</v>
      </c>
      <c r="U9" s="181" t="s">
        <v>241</v>
      </c>
      <c r="V9" s="181" t="s">
        <v>238</v>
      </c>
      <c r="W9" s="324"/>
      <c r="X9" s="305"/>
      <c r="Y9" s="305"/>
    </row>
    <row r="10" spans="1:25" s="110" customFormat="1" ht="26.25" customHeight="1">
      <c r="A10" s="287" t="s">
        <v>312</v>
      </c>
      <c r="B10" s="287"/>
      <c r="C10" s="1">
        <v>0</v>
      </c>
      <c r="D10" s="1">
        <v>1</v>
      </c>
      <c r="E10" s="1">
        <v>1</v>
      </c>
      <c r="F10" s="1">
        <f>E10+D10</f>
        <v>2</v>
      </c>
      <c r="G10" s="1">
        <v>82</v>
      </c>
      <c r="H10" s="1">
        <v>63</v>
      </c>
      <c r="I10" s="1">
        <f>H10+G10</f>
        <v>145</v>
      </c>
      <c r="J10" s="1">
        <v>112</v>
      </c>
      <c r="K10" s="1">
        <v>123</v>
      </c>
      <c r="L10" s="1">
        <v>213</v>
      </c>
      <c r="M10" s="1">
        <v>246</v>
      </c>
      <c r="N10" s="1">
        <v>9</v>
      </c>
      <c r="O10" s="1">
        <v>10</v>
      </c>
      <c r="P10" s="1">
        <v>8</v>
      </c>
      <c r="Q10" s="1">
        <v>7</v>
      </c>
      <c r="R10" s="1">
        <v>2</v>
      </c>
      <c r="S10" s="1">
        <v>9</v>
      </c>
      <c r="T10" s="1">
        <f>J10+L10+N10+P10+R10</f>
        <v>344</v>
      </c>
      <c r="U10" s="1">
        <f>S10+Q10+O10+M10+K10</f>
        <v>395</v>
      </c>
      <c r="V10" s="1">
        <f>U10+T10</f>
        <v>739</v>
      </c>
      <c r="W10" s="213">
        <v>55</v>
      </c>
      <c r="X10" s="321" t="s">
        <v>259</v>
      </c>
      <c r="Y10" s="321"/>
    </row>
    <row r="11" spans="1:25" s="110" customFormat="1" ht="29.25" customHeight="1">
      <c r="A11" s="280" t="s">
        <v>114</v>
      </c>
      <c r="B11" s="280"/>
      <c r="C11" s="50">
        <v>2</v>
      </c>
      <c r="D11" s="50">
        <v>0</v>
      </c>
      <c r="E11" s="50">
        <v>0</v>
      </c>
      <c r="F11" s="60">
        <f>D11+C11</f>
        <v>2</v>
      </c>
      <c r="G11" s="50">
        <v>18</v>
      </c>
      <c r="H11" s="50">
        <v>11</v>
      </c>
      <c r="I11" s="60">
        <f aca="true" t="shared" si="0" ref="I11:I21">SUM(G11:H11)</f>
        <v>29</v>
      </c>
      <c r="J11" s="50">
        <v>19</v>
      </c>
      <c r="K11" s="50">
        <v>0</v>
      </c>
      <c r="L11" s="225">
        <v>51</v>
      </c>
      <c r="M11" s="50">
        <v>0</v>
      </c>
      <c r="N11" s="50">
        <v>37</v>
      </c>
      <c r="O11" s="50">
        <v>0</v>
      </c>
      <c r="P11" s="225">
        <v>35</v>
      </c>
      <c r="Q11" s="50">
        <v>0</v>
      </c>
      <c r="R11" s="50">
        <v>21</v>
      </c>
      <c r="S11" s="50">
        <v>0</v>
      </c>
      <c r="T11" s="60">
        <f>R11+P11+N11+L11+J11</f>
        <v>163</v>
      </c>
      <c r="U11" s="60">
        <f aca="true" t="shared" si="1" ref="U11:U21">S11+Q11+O11+M11+K11</f>
        <v>0</v>
      </c>
      <c r="V11" s="60">
        <f>U11+T11</f>
        <v>163</v>
      </c>
      <c r="W11" s="50">
        <v>10</v>
      </c>
      <c r="X11" s="146"/>
      <c r="Y11" s="217" t="s">
        <v>12</v>
      </c>
    </row>
    <row r="12" spans="1:25" s="110" customFormat="1" ht="29.25" customHeight="1">
      <c r="A12" s="280" t="s">
        <v>115</v>
      </c>
      <c r="B12" s="280"/>
      <c r="C12" s="50">
        <v>0</v>
      </c>
      <c r="D12" s="50">
        <v>0</v>
      </c>
      <c r="E12" s="50">
        <v>1</v>
      </c>
      <c r="F12" s="60">
        <v>1</v>
      </c>
      <c r="G12" s="50">
        <v>18</v>
      </c>
      <c r="H12" s="50">
        <v>10</v>
      </c>
      <c r="I12" s="60">
        <f t="shared" si="0"/>
        <v>28</v>
      </c>
      <c r="J12" s="50">
        <v>47</v>
      </c>
      <c r="K12" s="50">
        <v>12</v>
      </c>
      <c r="L12" s="225">
        <v>60</v>
      </c>
      <c r="M12" s="225">
        <v>5</v>
      </c>
      <c r="N12" s="50">
        <v>45</v>
      </c>
      <c r="O12" s="50">
        <v>0</v>
      </c>
      <c r="P12" s="225">
        <v>87</v>
      </c>
      <c r="Q12" s="50">
        <v>0</v>
      </c>
      <c r="R12" s="50">
        <v>45</v>
      </c>
      <c r="S12" s="50">
        <v>0</v>
      </c>
      <c r="T12" s="60">
        <f>R12+P12+N12+L12+J12</f>
        <v>284</v>
      </c>
      <c r="U12" s="60">
        <f t="shared" si="1"/>
        <v>17</v>
      </c>
      <c r="V12" s="60">
        <f>U12+T12</f>
        <v>301</v>
      </c>
      <c r="W12" s="50">
        <v>24</v>
      </c>
      <c r="X12" s="146"/>
      <c r="Y12" s="217" t="s">
        <v>8</v>
      </c>
    </row>
    <row r="13" spans="1:25" s="110" customFormat="1" ht="29.25" customHeight="1">
      <c r="A13" s="280" t="s">
        <v>116</v>
      </c>
      <c r="B13" s="280"/>
      <c r="C13" s="216">
        <v>1</v>
      </c>
      <c r="D13" s="50">
        <v>1</v>
      </c>
      <c r="E13" s="50">
        <v>0</v>
      </c>
      <c r="F13" s="60">
        <f>D13+C13</f>
        <v>2</v>
      </c>
      <c r="G13" s="50">
        <v>31</v>
      </c>
      <c r="H13" s="50">
        <v>52</v>
      </c>
      <c r="I13" s="60">
        <f t="shared" si="0"/>
        <v>83</v>
      </c>
      <c r="J13" s="50">
        <v>59</v>
      </c>
      <c r="K13" s="50">
        <v>103</v>
      </c>
      <c r="L13" s="225">
        <v>49</v>
      </c>
      <c r="M13" s="225">
        <v>88</v>
      </c>
      <c r="N13" s="50">
        <v>44</v>
      </c>
      <c r="O13" s="50">
        <v>73</v>
      </c>
      <c r="P13" s="225">
        <v>54</v>
      </c>
      <c r="Q13" s="50">
        <v>87</v>
      </c>
      <c r="R13" s="50">
        <v>59</v>
      </c>
      <c r="S13" s="50">
        <v>108</v>
      </c>
      <c r="T13" s="60">
        <f aca="true" t="shared" si="2" ref="T13:T22">J13+L13+N13+P13+R13</f>
        <v>265</v>
      </c>
      <c r="U13" s="60">
        <f>S13+Q13+O13+M13+K13</f>
        <v>459</v>
      </c>
      <c r="V13" s="60">
        <f>U13+T13</f>
        <v>724</v>
      </c>
      <c r="W13" s="50">
        <v>44</v>
      </c>
      <c r="X13" s="146"/>
      <c r="Y13" s="217" t="s">
        <v>11</v>
      </c>
    </row>
    <row r="14" spans="1:25" s="110" customFormat="1" ht="39" customHeight="1">
      <c r="A14" s="319" t="s">
        <v>500</v>
      </c>
      <c r="B14" s="8" t="s">
        <v>119</v>
      </c>
      <c r="C14" s="50">
        <v>0</v>
      </c>
      <c r="D14" s="50">
        <v>1</v>
      </c>
      <c r="E14" s="50">
        <v>1</v>
      </c>
      <c r="F14" s="60">
        <f>E14+D14</f>
        <v>2</v>
      </c>
      <c r="G14" s="50">
        <v>102</v>
      </c>
      <c r="H14" s="50">
        <v>132</v>
      </c>
      <c r="I14" s="60">
        <f t="shared" si="0"/>
        <v>234</v>
      </c>
      <c r="J14" s="50">
        <v>107</v>
      </c>
      <c r="K14" s="50">
        <v>126</v>
      </c>
      <c r="L14" s="225">
        <v>97</v>
      </c>
      <c r="M14" s="225">
        <v>88</v>
      </c>
      <c r="N14" s="50">
        <v>96</v>
      </c>
      <c r="O14" s="50">
        <v>113</v>
      </c>
      <c r="P14" s="225">
        <v>119</v>
      </c>
      <c r="Q14" s="50">
        <v>78</v>
      </c>
      <c r="R14" s="50">
        <v>183</v>
      </c>
      <c r="S14" s="50">
        <v>110</v>
      </c>
      <c r="T14" s="60">
        <f t="shared" si="2"/>
        <v>602</v>
      </c>
      <c r="U14" s="60">
        <f t="shared" si="1"/>
        <v>515</v>
      </c>
      <c r="V14" s="60">
        <f aca="true" t="shared" si="3" ref="V14:V21">U14+T14</f>
        <v>1117</v>
      </c>
      <c r="W14" s="50">
        <v>138</v>
      </c>
      <c r="X14" s="180" t="s">
        <v>269</v>
      </c>
      <c r="Y14" s="322" t="s">
        <v>4</v>
      </c>
    </row>
    <row r="15" spans="1:25" s="110" customFormat="1" ht="29.25" customHeight="1">
      <c r="A15" s="319"/>
      <c r="B15" s="8" t="s">
        <v>120</v>
      </c>
      <c r="C15" s="50">
        <v>1</v>
      </c>
      <c r="D15" s="50">
        <v>0</v>
      </c>
      <c r="E15" s="50">
        <v>0</v>
      </c>
      <c r="F15" s="60">
        <f aca="true" t="shared" si="4" ref="F15:F20">E15+D15+C15</f>
        <v>1</v>
      </c>
      <c r="G15" s="50">
        <v>18</v>
      </c>
      <c r="H15" s="50">
        <v>21</v>
      </c>
      <c r="I15" s="60">
        <f t="shared" si="0"/>
        <v>39</v>
      </c>
      <c r="J15" s="50">
        <v>79</v>
      </c>
      <c r="K15" s="50">
        <v>0</v>
      </c>
      <c r="L15" s="225">
        <v>53</v>
      </c>
      <c r="M15" s="225">
        <v>0</v>
      </c>
      <c r="N15" s="50">
        <v>48</v>
      </c>
      <c r="O15" s="50">
        <v>0</v>
      </c>
      <c r="P15" s="225">
        <v>36</v>
      </c>
      <c r="Q15" s="50">
        <v>0</v>
      </c>
      <c r="R15" s="50">
        <v>31</v>
      </c>
      <c r="S15" s="50">
        <v>0</v>
      </c>
      <c r="T15" s="60">
        <f t="shared" si="2"/>
        <v>247</v>
      </c>
      <c r="U15" s="60">
        <f t="shared" si="1"/>
        <v>0</v>
      </c>
      <c r="V15" s="60">
        <f t="shared" si="3"/>
        <v>247</v>
      </c>
      <c r="W15" s="50">
        <v>23</v>
      </c>
      <c r="X15" s="180" t="s">
        <v>270</v>
      </c>
      <c r="Y15" s="322"/>
    </row>
    <row r="16" spans="1:25" s="110" customFormat="1" ht="29.25" customHeight="1">
      <c r="A16" s="280" t="s">
        <v>237</v>
      </c>
      <c r="B16" s="280"/>
      <c r="C16" s="50">
        <v>2</v>
      </c>
      <c r="D16" s="50">
        <v>0</v>
      </c>
      <c r="E16" s="50">
        <v>0</v>
      </c>
      <c r="F16" s="60">
        <f t="shared" si="4"/>
        <v>2</v>
      </c>
      <c r="G16" s="50">
        <v>51</v>
      </c>
      <c r="H16" s="50">
        <v>4</v>
      </c>
      <c r="I16" s="60">
        <f t="shared" si="0"/>
        <v>55</v>
      </c>
      <c r="J16" s="50">
        <v>38</v>
      </c>
      <c r="K16" s="50">
        <v>0</v>
      </c>
      <c r="L16" s="225">
        <v>35</v>
      </c>
      <c r="M16" s="225">
        <v>0</v>
      </c>
      <c r="N16" s="50">
        <v>13</v>
      </c>
      <c r="O16" s="50">
        <v>0</v>
      </c>
      <c r="P16" s="225">
        <v>25</v>
      </c>
      <c r="Q16" s="50">
        <v>0</v>
      </c>
      <c r="R16" s="50">
        <v>22</v>
      </c>
      <c r="S16" s="50">
        <v>0</v>
      </c>
      <c r="T16" s="60">
        <f t="shared" si="2"/>
        <v>133</v>
      </c>
      <c r="U16" s="60">
        <f t="shared" si="1"/>
        <v>0</v>
      </c>
      <c r="V16" s="60">
        <f t="shared" si="3"/>
        <v>133</v>
      </c>
      <c r="W16" s="50">
        <v>10</v>
      </c>
      <c r="X16" s="216"/>
      <c r="Y16" s="27" t="s">
        <v>276</v>
      </c>
    </row>
    <row r="17" spans="1:25" s="110" customFormat="1" ht="29.25" customHeight="1">
      <c r="A17" s="280" t="s">
        <v>256</v>
      </c>
      <c r="B17" s="280"/>
      <c r="C17" s="50">
        <v>1</v>
      </c>
      <c r="D17" s="50">
        <v>1</v>
      </c>
      <c r="E17" s="50">
        <v>0</v>
      </c>
      <c r="F17" s="60">
        <f t="shared" si="4"/>
        <v>2</v>
      </c>
      <c r="G17" s="50">
        <v>48</v>
      </c>
      <c r="H17" s="50">
        <v>29</v>
      </c>
      <c r="I17" s="60">
        <f t="shared" si="0"/>
        <v>77</v>
      </c>
      <c r="J17" s="50">
        <v>81</v>
      </c>
      <c r="K17" s="50">
        <v>65</v>
      </c>
      <c r="L17" s="225">
        <v>75</v>
      </c>
      <c r="M17" s="225">
        <v>65</v>
      </c>
      <c r="N17" s="50">
        <v>72</v>
      </c>
      <c r="O17" s="50">
        <v>50</v>
      </c>
      <c r="P17" s="225">
        <v>73</v>
      </c>
      <c r="Q17" s="50">
        <v>69</v>
      </c>
      <c r="R17" s="50">
        <v>94</v>
      </c>
      <c r="S17" s="50">
        <v>88</v>
      </c>
      <c r="T17" s="60">
        <f t="shared" si="2"/>
        <v>395</v>
      </c>
      <c r="U17" s="60">
        <f t="shared" si="1"/>
        <v>337</v>
      </c>
      <c r="V17" s="60">
        <f t="shared" si="3"/>
        <v>732</v>
      </c>
      <c r="W17" s="60">
        <v>41</v>
      </c>
      <c r="X17" s="217"/>
      <c r="Y17" s="217" t="s">
        <v>5</v>
      </c>
    </row>
    <row r="18" spans="1:25" ht="29.25" customHeight="1">
      <c r="A18" s="280" t="s">
        <v>376</v>
      </c>
      <c r="B18" s="280"/>
      <c r="C18" s="50">
        <v>1</v>
      </c>
      <c r="D18" s="50">
        <v>1</v>
      </c>
      <c r="E18" s="50">
        <v>0</v>
      </c>
      <c r="F18" s="60">
        <f t="shared" si="4"/>
        <v>2</v>
      </c>
      <c r="G18" s="50">
        <v>69</v>
      </c>
      <c r="H18" s="50">
        <v>36</v>
      </c>
      <c r="I18" s="60">
        <f t="shared" si="0"/>
        <v>105</v>
      </c>
      <c r="J18" s="50">
        <v>100</v>
      </c>
      <c r="K18" s="50">
        <v>93</v>
      </c>
      <c r="L18" s="225">
        <v>54</v>
      </c>
      <c r="M18" s="225">
        <v>72</v>
      </c>
      <c r="N18" s="50">
        <v>60</v>
      </c>
      <c r="O18" s="50">
        <v>53</v>
      </c>
      <c r="P18" s="225">
        <v>52</v>
      </c>
      <c r="Q18" s="50">
        <v>42</v>
      </c>
      <c r="R18" s="50">
        <v>95</v>
      </c>
      <c r="S18" s="50">
        <v>88</v>
      </c>
      <c r="T18" s="60">
        <f t="shared" si="2"/>
        <v>361</v>
      </c>
      <c r="U18" s="60">
        <f t="shared" si="1"/>
        <v>348</v>
      </c>
      <c r="V18" s="60">
        <f t="shared" si="3"/>
        <v>709</v>
      </c>
      <c r="W18" s="60">
        <v>43</v>
      </c>
      <c r="X18" s="217"/>
      <c r="Y18" s="217" t="s">
        <v>6</v>
      </c>
    </row>
    <row r="19" spans="1:25" ht="29.25" customHeight="1">
      <c r="A19" s="280" t="s">
        <v>121</v>
      </c>
      <c r="B19" s="280"/>
      <c r="C19" s="50">
        <v>1</v>
      </c>
      <c r="D19" s="50">
        <v>1</v>
      </c>
      <c r="E19" s="50">
        <v>0</v>
      </c>
      <c r="F19" s="60">
        <f t="shared" si="4"/>
        <v>2</v>
      </c>
      <c r="G19" s="50">
        <v>33</v>
      </c>
      <c r="H19" s="50">
        <v>15</v>
      </c>
      <c r="I19" s="60">
        <f t="shared" si="0"/>
        <v>48</v>
      </c>
      <c r="J19" s="50">
        <v>49</v>
      </c>
      <c r="K19" s="50">
        <v>40</v>
      </c>
      <c r="L19" s="225">
        <v>57</v>
      </c>
      <c r="M19" s="225">
        <v>40</v>
      </c>
      <c r="N19" s="50">
        <v>46</v>
      </c>
      <c r="O19" s="50">
        <v>33</v>
      </c>
      <c r="P19" s="225">
        <v>38</v>
      </c>
      <c r="Q19" s="50">
        <v>35</v>
      </c>
      <c r="R19" s="50">
        <v>55</v>
      </c>
      <c r="S19" s="50">
        <v>62</v>
      </c>
      <c r="T19" s="60">
        <f t="shared" si="2"/>
        <v>245</v>
      </c>
      <c r="U19" s="60">
        <f t="shared" si="1"/>
        <v>210</v>
      </c>
      <c r="V19" s="60">
        <f t="shared" si="3"/>
        <v>455</v>
      </c>
      <c r="W19" s="60">
        <v>23</v>
      </c>
      <c r="X19" s="133"/>
      <c r="Y19" s="133" t="s">
        <v>13</v>
      </c>
    </row>
    <row r="20" spans="1:25" ht="24" customHeight="1">
      <c r="A20" s="280" t="s">
        <v>122</v>
      </c>
      <c r="B20" s="280"/>
      <c r="C20" s="50">
        <v>1</v>
      </c>
      <c r="D20" s="50">
        <v>0</v>
      </c>
      <c r="E20" s="50">
        <v>0</v>
      </c>
      <c r="F20" s="60">
        <f t="shared" si="4"/>
        <v>1</v>
      </c>
      <c r="G20" s="50">
        <v>22</v>
      </c>
      <c r="H20" s="50">
        <v>2</v>
      </c>
      <c r="I20" s="60">
        <f t="shared" si="0"/>
        <v>24</v>
      </c>
      <c r="J20" s="50">
        <v>53</v>
      </c>
      <c r="K20" s="50">
        <v>0</v>
      </c>
      <c r="L20" s="225">
        <v>71</v>
      </c>
      <c r="M20" s="50">
        <v>0</v>
      </c>
      <c r="N20" s="50">
        <v>62</v>
      </c>
      <c r="O20" s="50">
        <v>0</v>
      </c>
      <c r="P20" s="225">
        <v>67</v>
      </c>
      <c r="Q20" s="50">
        <v>0</v>
      </c>
      <c r="R20" s="50">
        <v>91</v>
      </c>
      <c r="S20" s="50">
        <v>0</v>
      </c>
      <c r="T20" s="60">
        <f t="shared" si="2"/>
        <v>344</v>
      </c>
      <c r="U20" s="60">
        <f t="shared" si="1"/>
        <v>0</v>
      </c>
      <c r="V20" s="60">
        <f t="shared" si="3"/>
        <v>344</v>
      </c>
      <c r="W20" s="60">
        <v>22</v>
      </c>
      <c r="X20" s="133"/>
      <c r="Y20" s="133" t="s">
        <v>14</v>
      </c>
    </row>
    <row r="21" spans="1:25" s="110" customFormat="1" ht="25.5" customHeight="1" thickBot="1">
      <c r="A21" s="320" t="s">
        <v>123</v>
      </c>
      <c r="B21" s="320"/>
      <c r="C21" s="37">
        <v>0</v>
      </c>
      <c r="D21" s="37">
        <v>1</v>
      </c>
      <c r="E21" s="37">
        <v>1</v>
      </c>
      <c r="F21" s="1">
        <f>E21+D21</f>
        <v>2</v>
      </c>
      <c r="G21" s="37">
        <v>55</v>
      </c>
      <c r="H21" s="37">
        <v>70</v>
      </c>
      <c r="I21" s="1">
        <f t="shared" si="0"/>
        <v>125</v>
      </c>
      <c r="J21" s="37">
        <v>70</v>
      </c>
      <c r="K21" s="37">
        <v>68</v>
      </c>
      <c r="L21" s="226">
        <v>58</v>
      </c>
      <c r="M21" s="37">
        <v>64</v>
      </c>
      <c r="N21" s="37">
        <v>45</v>
      </c>
      <c r="O21" s="37">
        <v>52</v>
      </c>
      <c r="P21" s="226">
        <v>57</v>
      </c>
      <c r="Q21" s="37">
        <v>68</v>
      </c>
      <c r="R21" s="37">
        <v>87</v>
      </c>
      <c r="S21" s="37">
        <v>77</v>
      </c>
      <c r="T21" s="1">
        <f t="shared" si="2"/>
        <v>317</v>
      </c>
      <c r="U21" s="1">
        <f t="shared" si="1"/>
        <v>329</v>
      </c>
      <c r="V21" s="1">
        <f t="shared" si="3"/>
        <v>646</v>
      </c>
      <c r="W21" s="37">
        <v>48</v>
      </c>
      <c r="X21" s="109"/>
      <c r="Y21" s="109" t="s">
        <v>7</v>
      </c>
    </row>
    <row r="22" spans="1:25" s="110" customFormat="1" ht="24" customHeight="1" thickBot="1">
      <c r="A22" s="282" t="s">
        <v>124</v>
      </c>
      <c r="B22" s="282"/>
      <c r="C22" s="31">
        <f>C11+C13+C15+C16+C17+C18+C19+C20</f>
        <v>10</v>
      </c>
      <c r="D22" s="31">
        <v>7</v>
      </c>
      <c r="E22" s="31">
        <v>4</v>
      </c>
      <c r="F22" s="31">
        <v>21</v>
      </c>
      <c r="G22" s="31">
        <v>547</v>
      </c>
      <c r="H22" s="31">
        <v>445</v>
      </c>
      <c r="I22" s="31">
        <v>992</v>
      </c>
      <c r="J22" s="31">
        <v>814</v>
      </c>
      <c r="K22" s="31">
        <v>630</v>
      </c>
      <c r="L22" s="31">
        <v>873</v>
      </c>
      <c r="M22" s="31">
        <v>668</v>
      </c>
      <c r="N22" s="31">
        <v>577</v>
      </c>
      <c r="O22" s="31">
        <v>384</v>
      </c>
      <c r="P22" s="31">
        <v>651</v>
      </c>
      <c r="Q22" s="31">
        <v>386</v>
      </c>
      <c r="R22" s="31">
        <v>785</v>
      </c>
      <c r="S22" s="31">
        <v>542</v>
      </c>
      <c r="T22" s="31">
        <f t="shared" si="2"/>
        <v>3700</v>
      </c>
      <c r="U22" s="31">
        <f>K22+M22+O22+Q22+S22</f>
        <v>2610</v>
      </c>
      <c r="V22" s="31">
        <f>L22+N22+P22+R22+T22</f>
        <v>6586</v>
      </c>
      <c r="W22" s="56">
        <v>487</v>
      </c>
      <c r="X22" s="293" t="s">
        <v>244</v>
      </c>
      <c r="Y22" s="293"/>
    </row>
    <row r="23" ht="13.5" thickTop="1"/>
  </sheetData>
  <sheetProtection/>
  <mergeCells count="42">
    <mergeCell ref="A2:Y2"/>
    <mergeCell ref="X3:Y3"/>
    <mergeCell ref="J5:V5"/>
    <mergeCell ref="A1:Y1"/>
    <mergeCell ref="L7:M7"/>
    <mergeCell ref="N7:O7"/>
    <mergeCell ref="P7:Q7"/>
    <mergeCell ref="R6:S6"/>
    <mergeCell ref="J4:V4"/>
    <mergeCell ref="X4:Y9"/>
    <mergeCell ref="Y14:Y15"/>
    <mergeCell ref="J7:K7"/>
    <mergeCell ref="T7:V7"/>
    <mergeCell ref="R7:S7"/>
    <mergeCell ref="W4:W6"/>
    <mergeCell ref="L6:M6"/>
    <mergeCell ref="W7:W9"/>
    <mergeCell ref="J6:K6"/>
    <mergeCell ref="T6:V6"/>
    <mergeCell ref="A3:B3"/>
    <mergeCell ref="G6:I7"/>
    <mergeCell ref="A4:B9"/>
    <mergeCell ref="G4:I5"/>
    <mergeCell ref="A13:B13"/>
    <mergeCell ref="X22:Y22"/>
    <mergeCell ref="X10:Y10"/>
    <mergeCell ref="P6:Q6"/>
    <mergeCell ref="A22:B22"/>
    <mergeCell ref="A19:B19"/>
    <mergeCell ref="N6:O6"/>
    <mergeCell ref="A10:B10"/>
    <mergeCell ref="C4:F5"/>
    <mergeCell ref="A12:B12"/>
    <mergeCell ref="C6:F7"/>
    <mergeCell ref="A18:B18"/>
    <mergeCell ref="A16:B16"/>
    <mergeCell ref="A17:B17"/>
    <mergeCell ref="A14:A15"/>
    <mergeCell ref="A11:B11"/>
    <mergeCell ref="A20:B20"/>
    <mergeCell ref="A21:B21"/>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3:Y14"/>
  <sheetViews>
    <sheetView rightToLeft="1" view="pageBreakPreview" zoomScale="90" zoomScaleNormal="75" zoomScaleSheetLayoutView="90" zoomScalePageLayoutView="0" workbookViewId="0" topLeftCell="A1">
      <selection activeCell="N5" sqref="N5"/>
    </sheetView>
  </sheetViews>
  <sheetFormatPr defaultColWidth="9.140625" defaultRowHeight="12.75"/>
  <cols>
    <col min="1" max="1" width="4.7109375" style="41" customWidth="1"/>
    <col min="2" max="2" width="7.7109375" style="41" customWidth="1"/>
    <col min="3" max="3" width="6.00390625" style="41" customWidth="1"/>
    <col min="4" max="4" width="8.421875" style="41" customWidth="1"/>
    <col min="5" max="5" width="6.8515625" style="41" customWidth="1"/>
    <col min="6" max="7" width="5.8515625" style="41" customWidth="1"/>
    <col min="8" max="8" width="7.7109375" style="41" customWidth="1"/>
    <col min="9" max="9" width="5.8515625" style="41" customWidth="1"/>
    <col min="10" max="10" width="6.8515625" style="41" customWidth="1"/>
    <col min="11" max="11" width="8.8515625" style="41" customWidth="1"/>
    <col min="12" max="12" width="6.8515625" style="41" customWidth="1"/>
    <col min="13" max="13" width="8.57421875" style="41" customWidth="1"/>
    <col min="14" max="14" width="6.57421875" style="41" customWidth="1"/>
    <col min="15" max="15" width="7.28125" style="41" customWidth="1"/>
    <col min="16" max="16" width="6.8515625" style="41" customWidth="1"/>
    <col min="17" max="17" width="7.421875" style="41" customWidth="1"/>
    <col min="18" max="18" width="5.7109375" style="41" customWidth="1"/>
    <col min="19" max="19" width="8.28125" style="41" customWidth="1"/>
    <col min="20" max="20" width="7.00390625" style="41" customWidth="1"/>
    <col min="21" max="21" width="7.7109375" style="41" customWidth="1"/>
    <col min="22" max="22" width="6.57421875" style="41" customWidth="1"/>
    <col min="23" max="23" width="15.8515625" style="41" customWidth="1"/>
    <col min="24" max="24" width="13.8515625" style="41" customWidth="1"/>
    <col min="25" max="25" width="5.140625" style="41" customWidth="1"/>
    <col min="26" max="16384" width="9.140625" style="41" customWidth="1"/>
  </cols>
  <sheetData>
    <row r="3" spans="1:25" ht="27.75" customHeight="1">
      <c r="A3" s="309" t="s">
        <v>313</v>
      </c>
      <c r="B3" s="309"/>
      <c r="C3" s="309"/>
      <c r="D3" s="309"/>
      <c r="E3" s="309"/>
      <c r="F3" s="309"/>
      <c r="G3" s="309"/>
      <c r="H3" s="309"/>
      <c r="I3" s="309"/>
      <c r="J3" s="309"/>
      <c r="K3" s="309"/>
      <c r="L3" s="309"/>
      <c r="M3" s="309"/>
      <c r="N3" s="309"/>
      <c r="O3" s="309"/>
      <c r="P3" s="309"/>
      <c r="Q3" s="309"/>
      <c r="R3" s="309"/>
      <c r="S3" s="309"/>
      <c r="T3" s="309"/>
      <c r="U3" s="309"/>
      <c r="V3" s="309"/>
      <c r="W3" s="309"/>
      <c r="X3" s="309"/>
      <c r="Y3" s="309"/>
    </row>
    <row r="4" spans="1:25" s="196" customFormat="1" ht="36.75" customHeight="1">
      <c r="A4" s="329" t="s">
        <v>371</v>
      </c>
      <c r="B4" s="329"/>
      <c r="C4" s="329"/>
      <c r="D4" s="329"/>
      <c r="E4" s="329"/>
      <c r="F4" s="329"/>
      <c r="G4" s="329"/>
      <c r="H4" s="329"/>
      <c r="I4" s="329"/>
      <c r="J4" s="329"/>
      <c r="K4" s="329"/>
      <c r="L4" s="329"/>
      <c r="M4" s="329"/>
      <c r="N4" s="329"/>
      <c r="O4" s="329"/>
      <c r="P4" s="329"/>
      <c r="Q4" s="329"/>
      <c r="R4" s="329"/>
      <c r="S4" s="329"/>
      <c r="T4" s="329"/>
      <c r="U4" s="329"/>
      <c r="V4" s="329"/>
      <c r="W4" s="329"/>
      <c r="X4" s="329"/>
      <c r="Y4" s="329"/>
    </row>
    <row r="5" spans="1:25" ht="24" customHeight="1" thickBot="1">
      <c r="A5" s="309" t="s">
        <v>215</v>
      </c>
      <c r="B5" s="309"/>
      <c r="C5" s="20"/>
      <c r="D5" s="20"/>
      <c r="E5" s="20"/>
      <c r="F5" s="20"/>
      <c r="G5" s="20"/>
      <c r="H5" s="20"/>
      <c r="I5" s="20"/>
      <c r="J5" s="20"/>
      <c r="K5" s="20"/>
      <c r="L5" s="20"/>
      <c r="M5" s="20"/>
      <c r="N5" s="20"/>
      <c r="O5" s="20"/>
      <c r="P5" s="20"/>
      <c r="Q5" s="20"/>
      <c r="R5" s="20"/>
      <c r="S5" s="20"/>
      <c r="T5" s="20"/>
      <c r="U5" s="20"/>
      <c r="V5" s="20"/>
      <c r="W5" s="20"/>
      <c r="X5" s="325" t="s">
        <v>254</v>
      </c>
      <c r="Y5" s="325"/>
    </row>
    <row r="6" spans="1:25" ht="22.5" customHeight="1" thickTop="1">
      <c r="A6" s="263" t="s">
        <v>129</v>
      </c>
      <c r="B6" s="263"/>
      <c r="C6" s="266" t="s">
        <v>125</v>
      </c>
      <c r="D6" s="266"/>
      <c r="E6" s="266"/>
      <c r="F6" s="266"/>
      <c r="G6" s="269" t="s">
        <v>127</v>
      </c>
      <c r="H6" s="269"/>
      <c r="I6" s="269"/>
      <c r="J6" s="266" t="s">
        <v>152</v>
      </c>
      <c r="K6" s="266"/>
      <c r="L6" s="266"/>
      <c r="M6" s="266"/>
      <c r="N6" s="266"/>
      <c r="O6" s="266"/>
      <c r="P6" s="266"/>
      <c r="Q6" s="266"/>
      <c r="R6" s="266"/>
      <c r="S6" s="266"/>
      <c r="T6" s="266"/>
      <c r="U6" s="266"/>
      <c r="V6" s="266"/>
      <c r="W6" s="306" t="s">
        <v>139</v>
      </c>
      <c r="X6" s="263" t="s">
        <v>95</v>
      </c>
      <c r="Y6" s="263"/>
    </row>
    <row r="7" spans="1:25" ht="16.5" customHeight="1">
      <c r="A7" s="264"/>
      <c r="B7" s="264"/>
      <c r="C7" s="267"/>
      <c r="D7" s="267"/>
      <c r="E7" s="267"/>
      <c r="F7" s="267"/>
      <c r="G7" s="270"/>
      <c r="H7" s="270"/>
      <c r="I7" s="270"/>
      <c r="J7" s="264" t="s">
        <v>130</v>
      </c>
      <c r="K7" s="264"/>
      <c r="L7" s="264" t="s">
        <v>131</v>
      </c>
      <c r="M7" s="264"/>
      <c r="N7" s="264" t="s">
        <v>132</v>
      </c>
      <c r="O7" s="264"/>
      <c r="P7" s="264" t="s">
        <v>133</v>
      </c>
      <c r="Q7" s="264"/>
      <c r="R7" s="264" t="s">
        <v>134</v>
      </c>
      <c r="S7" s="264"/>
      <c r="T7" s="264" t="s">
        <v>124</v>
      </c>
      <c r="U7" s="264"/>
      <c r="V7" s="264"/>
      <c r="W7" s="307"/>
      <c r="X7" s="264"/>
      <c r="Y7" s="264"/>
    </row>
    <row r="8" spans="1:25" ht="17.25" customHeight="1">
      <c r="A8" s="264"/>
      <c r="B8" s="264"/>
      <c r="C8" s="307" t="s">
        <v>112</v>
      </c>
      <c r="D8" s="307"/>
      <c r="E8" s="307"/>
      <c r="F8" s="307"/>
      <c r="G8" s="307" t="s">
        <v>19</v>
      </c>
      <c r="H8" s="307"/>
      <c r="I8" s="307"/>
      <c r="J8" s="264" t="s">
        <v>20</v>
      </c>
      <c r="K8" s="264"/>
      <c r="L8" s="264"/>
      <c r="M8" s="264"/>
      <c r="N8" s="264"/>
      <c r="O8" s="264"/>
      <c r="P8" s="264"/>
      <c r="Q8" s="264"/>
      <c r="R8" s="264"/>
      <c r="S8" s="264"/>
      <c r="T8" s="264"/>
      <c r="U8" s="264"/>
      <c r="V8" s="264"/>
      <c r="W8" s="307"/>
      <c r="X8" s="264"/>
      <c r="Y8" s="264"/>
    </row>
    <row r="9" spans="1:25" ht="21" customHeight="1">
      <c r="A9" s="264"/>
      <c r="B9" s="264"/>
      <c r="C9" s="307"/>
      <c r="D9" s="307"/>
      <c r="E9" s="307"/>
      <c r="F9" s="307"/>
      <c r="G9" s="307"/>
      <c r="H9" s="307"/>
      <c r="I9" s="307"/>
      <c r="J9" s="264" t="s">
        <v>22</v>
      </c>
      <c r="K9" s="264"/>
      <c r="L9" s="264" t="s">
        <v>23</v>
      </c>
      <c r="M9" s="264"/>
      <c r="N9" s="264" t="s">
        <v>24</v>
      </c>
      <c r="O9" s="264"/>
      <c r="P9" s="264" t="s">
        <v>25</v>
      </c>
      <c r="Q9" s="264"/>
      <c r="R9" s="264" t="s">
        <v>26</v>
      </c>
      <c r="S9" s="264"/>
      <c r="T9" s="264" t="s">
        <v>238</v>
      </c>
      <c r="U9" s="264"/>
      <c r="V9" s="264"/>
      <c r="W9" s="307" t="s">
        <v>21</v>
      </c>
      <c r="X9" s="264"/>
      <c r="Y9" s="264"/>
    </row>
    <row r="10" spans="1:25" ht="21.75" customHeight="1">
      <c r="A10" s="264"/>
      <c r="B10" s="264"/>
      <c r="C10" s="63" t="s">
        <v>135</v>
      </c>
      <c r="D10" s="63" t="s">
        <v>136</v>
      </c>
      <c r="E10" s="63" t="s">
        <v>137</v>
      </c>
      <c r="F10" s="63" t="s">
        <v>138</v>
      </c>
      <c r="G10" s="63" t="s">
        <v>135</v>
      </c>
      <c r="H10" s="63" t="s">
        <v>136</v>
      </c>
      <c r="I10" s="63" t="s">
        <v>138</v>
      </c>
      <c r="J10" s="63" t="s">
        <v>135</v>
      </c>
      <c r="K10" s="63" t="s">
        <v>136</v>
      </c>
      <c r="L10" s="63" t="s">
        <v>135</v>
      </c>
      <c r="M10" s="63" t="s">
        <v>136</v>
      </c>
      <c r="N10" s="63" t="s">
        <v>135</v>
      </c>
      <c r="O10" s="63" t="s">
        <v>136</v>
      </c>
      <c r="P10" s="63" t="s">
        <v>135</v>
      </c>
      <c r="Q10" s="63" t="s">
        <v>136</v>
      </c>
      <c r="R10" s="63" t="s">
        <v>135</v>
      </c>
      <c r="S10" s="63" t="s">
        <v>136</v>
      </c>
      <c r="T10" s="63" t="s">
        <v>135</v>
      </c>
      <c r="U10" s="63" t="s">
        <v>136</v>
      </c>
      <c r="V10" s="63" t="s">
        <v>124</v>
      </c>
      <c r="W10" s="307"/>
      <c r="X10" s="264"/>
      <c r="Y10" s="264"/>
    </row>
    <row r="11" spans="1:25" s="110" customFormat="1" ht="20.25" customHeight="1" thickBot="1">
      <c r="A11" s="305"/>
      <c r="B11" s="264"/>
      <c r="C11" s="63" t="s">
        <v>240</v>
      </c>
      <c r="D11" s="63" t="s">
        <v>241</v>
      </c>
      <c r="E11" s="63" t="s">
        <v>0</v>
      </c>
      <c r="F11" s="63" t="s">
        <v>238</v>
      </c>
      <c r="G11" s="63" t="s">
        <v>240</v>
      </c>
      <c r="H11" s="63" t="s">
        <v>241</v>
      </c>
      <c r="I11" s="63" t="s">
        <v>238</v>
      </c>
      <c r="J11" s="63" t="s">
        <v>240</v>
      </c>
      <c r="K11" s="63" t="s">
        <v>241</v>
      </c>
      <c r="L11" s="63" t="s">
        <v>240</v>
      </c>
      <c r="M11" s="63" t="s">
        <v>241</v>
      </c>
      <c r="N11" s="63" t="s">
        <v>240</v>
      </c>
      <c r="O11" s="63" t="s">
        <v>241</v>
      </c>
      <c r="P11" s="63" t="s">
        <v>240</v>
      </c>
      <c r="Q11" s="63" t="s">
        <v>241</v>
      </c>
      <c r="R11" s="63" t="s">
        <v>240</v>
      </c>
      <c r="S11" s="63" t="s">
        <v>241</v>
      </c>
      <c r="T11" s="63" t="s">
        <v>240</v>
      </c>
      <c r="U11" s="63" t="s">
        <v>241</v>
      </c>
      <c r="V11" s="63" t="s">
        <v>238</v>
      </c>
      <c r="W11" s="327"/>
      <c r="X11" s="305"/>
      <c r="Y11" s="305"/>
    </row>
    <row r="12" spans="1:25" s="110" customFormat="1" ht="30" customHeight="1">
      <c r="A12" s="319" t="s">
        <v>117</v>
      </c>
      <c r="B12" s="228" t="s">
        <v>264</v>
      </c>
      <c r="C12" s="227">
        <v>0</v>
      </c>
      <c r="D12" s="227">
        <v>0</v>
      </c>
      <c r="E12" s="227">
        <v>1</v>
      </c>
      <c r="F12" s="59">
        <v>1</v>
      </c>
      <c r="G12" s="227">
        <v>59</v>
      </c>
      <c r="H12" s="227">
        <v>29</v>
      </c>
      <c r="I12" s="59">
        <f>H12+G12</f>
        <v>88</v>
      </c>
      <c r="J12" s="227">
        <v>115</v>
      </c>
      <c r="K12" s="227">
        <v>5</v>
      </c>
      <c r="L12" s="227">
        <v>114</v>
      </c>
      <c r="M12" s="227">
        <v>6</v>
      </c>
      <c r="N12" s="227">
        <v>116</v>
      </c>
      <c r="O12" s="227">
        <v>8</v>
      </c>
      <c r="P12" s="227">
        <v>131</v>
      </c>
      <c r="Q12" s="227">
        <v>2</v>
      </c>
      <c r="R12" s="227">
        <v>100</v>
      </c>
      <c r="S12" s="227">
        <v>4</v>
      </c>
      <c r="T12" s="227">
        <f>R12+P12+N12+L12+J12</f>
        <v>576</v>
      </c>
      <c r="U12" s="227">
        <f>S12+Q12+O12+M12+K12</f>
        <v>25</v>
      </c>
      <c r="V12" s="59">
        <f>U12+T12</f>
        <v>601</v>
      </c>
      <c r="W12" s="49">
        <v>30</v>
      </c>
      <c r="X12" s="230" t="s">
        <v>277</v>
      </c>
      <c r="Y12" s="316" t="s">
        <v>375</v>
      </c>
    </row>
    <row r="13" spans="1:25" s="107" customFormat="1" ht="30" customHeight="1" thickBot="1">
      <c r="A13" s="319"/>
      <c r="B13" s="229" t="s">
        <v>271</v>
      </c>
      <c r="C13" s="58">
        <v>0</v>
      </c>
      <c r="D13" s="58">
        <v>1</v>
      </c>
      <c r="E13" s="58">
        <v>1</v>
      </c>
      <c r="F13" s="61">
        <v>2</v>
      </c>
      <c r="G13" s="58">
        <v>69</v>
      </c>
      <c r="H13" s="58">
        <v>55</v>
      </c>
      <c r="I13" s="61">
        <v>124</v>
      </c>
      <c r="J13" s="58">
        <v>115</v>
      </c>
      <c r="K13" s="58">
        <v>105</v>
      </c>
      <c r="L13" s="58">
        <v>126</v>
      </c>
      <c r="M13" s="58">
        <v>68</v>
      </c>
      <c r="N13" s="58">
        <v>138</v>
      </c>
      <c r="O13" s="58">
        <v>100</v>
      </c>
      <c r="P13" s="58">
        <v>228</v>
      </c>
      <c r="Q13" s="58">
        <v>137</v>
      </c>
      <c r="R13" s="58">
        <v>225</v>
      </c>
      <c r="S13" s="58">
        <v>181</v>
      </c>
      <c r="T13" s="58">
        <v>832</v>
      </c>
      <c r="U13" s="58">
        <v>591</v>
      </c>
      <c r="V13" s="61">
        <v>1423</v>
      </c>
      <c r="W13" s="58">
        <v>72</v>
      </c>
      <c r="X13" s="151" t="s">
        <v>278</v>
      </c>
      <c r="Y13" s="317"/>
    </row>
    <row r="14" spans="1:25" ht="30" customHeight="1" thickBot="1">
      <c r="A14" s="328" t="s">
        <v>124</v>
      </c>
      <c r="B14" s="328"/>
      <c r="C14" s="31">
        <f aca="true" t="shared" si="0" ref="C14:W14">SUM(C12:C13)</f>
        <v>0</v>
      </c>
      <c r="D14" s="31">
        <f t="shared" si="0"/>
        <v>1</v>
      </c>
      <c r="E14" s="31">
        <f t="shared" si="0"/>
        <v>2</v>
      </c>
      <c r="F14" s="31">
        <f t="shared" si="0"/>
        <v>3</v>
      </c>
      <c r="G14" s="31">
        <f t="shared" si="0"/>
        <v>128</v>
      </c>
      <c r="H14" s="31">
        <f t="shared" si="0"/>
        <v>84</v>
      </c>
      <c r="I14" s="31">
        <f t="shared" si="0"/>
        <v>212</v>
      </c>
      <c r="J14" s="31">
        <f t="shared" si="0"/>
        <v>230</v>
      </c>
      <c r="K14" s="31">
        <f t="shared" si="0"/>
        <v>110</v>
      </c>
      <c r="L14" s="31">
        <f t="shared" si="0"/>
        <v>240</v>
      </c>
      <c r="M14" s="31">
        <f t="shared" si="0"/>
        <v>74</v>
      </c>
      <c r="N14" s="31">
        <f t="shared" si="0"/>
        <v>254</v>
      </c>
      <c r="O14" s="31">
        <f t="shared" si="0"/>
        <v>108</v>
      </c>
      <c r="P14" s="31">
        <f t="shared" si="0"/>
        <v>359</v>
      </c>
      <c r="Q14" s="31">
        <f t="shared" si="0"/>
        <v>139</v>
      </c>
      <c r="R14" s="31">
        <f t="shared" si="0"/>
        <v>325</v>
      </c>
      <c r="S14" s="31">
        <f t="shared" si="0"/>
        <v>185</v>
      </c>
      <c r="T14" s="31">
        <f t="shared" si="0"/>
        <v>1408</v>
      </c>
      <c r="U14" s="31">
        <f t="shared" si="0"/>
        <v>616</v>
      </c>
      <c r="V14" s="31">
        <f t="shared" si="0"/>
        <v>2024</v>
      </c>
      <c r="W14" s="31">
        <f t="shared" si="0"/>
        <v>102</v>
      </c>
      <c r="X14" s="326" t="s">
        <v>244</v>
      </c>
      <c r="Y14" s="326"/>
    </row>
    <row r="15" ht="31.5" customHeight="1" thickTop="1"/>
  </sheetData>
  <sheetProtection/>
  <mergeCells count="30">
    <mergeCell ref="A14:B14"/>
    <mergeCell ref="A12:A13"/>
    <mergeCell ref="A3:Y3"/>
    <mergeCell ref="C6:F7"/>
    <mergeCell ref="L7:M7"/>
    <mergeCell ref="N7:O7"/>
    <mergeCell ref="P7:Q7"/>
    <mergeCell ref="A5:B5"/>
    <mergeCell ref="A4:Y4"/>
    <mergeCell ref="G6:I7"/>
    <mergeCell ref="X14:Y14"/>
    <mergeCell ref="X5:Y5"/>
    <mergeCell ref="X6:Y11"/>
    <mergeCell ref="J7:K7"/>
    <mergeCell ref="R9:S9"/>
    <mergeCell ref="J9:K9"/>
    <mergeCell ref="J8:V8"/>
    <mergeCell ref="W9:W11"/>
    <mergeCell ref="W6:W8"/>
    <mergeCell ref="Y12:Y13"/>
    <mergeCell ref="A6:B11"/>
    <mergeCell ref="L9:M9"/>
    <mergeCell ref="T9:V9"/>
    <mergeCell ref="R7:S7"/>
    <mergeCell ref="C8:F9"/>
    <mergeCell ref="G8:I9"/>
    <mergeCell ref="T7:V7"/>
    <mergeCell ref="J6:V6"/>
    <mergeCell ref="P9:Q9"/>
    <mergeCell ref="N9:O9"/>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4:Y25"/>
  <sheetViews>
    <sheetView rightToLeft="1" view="pageBreakPreview" zoomScale="80" zoomScaleNormal="75" zoomScaleSheetLayoutView="80" zoomScalePageLayoutView="0" workbookViewId="0" topLeftCell="A1">
      <selection activeCell="S19" sqref="S19"/>
    </sheetView>
  </sheetViews>
  <sheetFormatPr defaultColWidth="9.140625" defaultRowHeight="12.75"/>
  <cols>
    <col min="1" max="1" width="3.7109375" style="41" customWidth="1"/>
    <col min="2" max="2" width="11.421875" style="41" customWidth="1"/>
    <col min="3" max="3" width="6.28125" style="41" customWidth="1"/>
    <col min="4" max="4" width="8.28125" style="41" customWidth="1"/>
    <col min="5" max="5" width="6.28125" style="41" customWidth="1"/>
    <col min="6" max="6" width="8.00390625" style="41" customWidth="1"/>
    <col min="7" max="7" width="6.8515625" style="41" customWidth="1"/>
    <col min="8" max="8" width="8.28125" style="41" customWidth="1"/>
    <col min="9" max="9" width="6.8515625" style="41" customWidth="1"/>
    <col min="10" max="10" width="8.140625" style="41" customWidth="1"/>
    <col min="11" max="11" width="6.28125" style="41" customWidth="1"/>
    <col min="12" max="12" width="9.140625" style="41" customWidth="1"/>
    <col min="13" max="13" width="6.8515625" style="41" customWidth="1"/>
    <col min="14" max="14" width="8.140625" style="41" customWidth="1"/>
    <col min="15" max="15" width="6.8515625" style="41" customWidth="1"/>
    <col min="16" max="16" width="8.7109375" style="41" customWidth="1"/>
    <col min="17" max="17" width="6.8515625" style="41" customWidth="1"/>
    <col min="18" max="18" width="9.00390625" style="41" customWidth="1"/>
    <col min="19" max="19" width="6.8515625" style="41" customWidth="1"/>
    <col min="20" max="20" width="8.8515625" style="41" customWidth="1"/>
    <col min="21" max="21" width="6.8515625" style="41" customWidth="1"/>
    <col min="22" max="22" width="8.140625" style="41" customWidth="1"/>
    <col min="23" max="23" width="6.8515625" style="41" customWidth="1"/>
    <col min="24" max="24" width="14.57421875" style="41" customWidth="1"/>
    <col min="25" max="25" width="6.00390625" style="41" customWidth="1"/>
    <col min="26" max="16384" width="9.140625" style="41" customWidth="1"/>
  </cols>
  <sheetData>
    <row r="4" spans="1:25" ht="30" customHeight="1">
      <c r="A4" s="334" t="s">
        <v>315</v>
      </c>
      <c r="B4" s="334"/>
      <c r="C4" s="334"/>
      <c r="D4" s="334"/>
      <c r="E4" s="334"/>
      <c r="F4" s="334"/>
      <c r="G4" s="334"/>
      <c r="H4" s="334"/>
      <c r="I4" s="334"/>
      <c r="J4" s="334"/>
      <c r="K4" s="334"/>
      <c r="L4" s="334"/>
      <c r="M4" s="334"/>
      <c r="N4" s="334"/>
      <c r="O4" s="334"/>
      <c r="P4" s="334"/>
      <c r="Q4" s="334"/>
      <c r="R4" s="334"/>
      <c r="S4" s="334"/>
      <c r="T4" s="334"/>
      <c r="U4" s="334"/>
      <c r="V4" s="334"/>
      <c r="W4" s="334"/>
      <c r="X4" s="334"/>
      <c r="Y4" s="334"/>
    </row>
    <row r="5" spans="1:25" s="46" customFormat="1" ht="30" customHeight="1">
      <c r="A5" s="335" t="s">
        <v>372</v>
      </c>
      <c r="B5" s="335"/>
      <c r="C5" s="335"/>
      <c r="D5" s="335"/>
      <c r="E5" s="335"/>
      <c r="F5" s="335"/>
      <c r="G5" s="335"/>
      <c r="H5" s="335"/>
      <c r="I5" s="335"/>
      <c r="J5" s="335"/>
      <c r="K5" s="335"/>
      <c r="L5" s="335"/>
      <c r="M5" s="335"/>
      <c r="N5" s="335"/>
      <c r="O5" s="335"/>
      <c r="P5" s="335"/>
      <c r="Q5" s="335"/>
      <c r="R5" s="335"/>
      <c r="S5" s="335"/>
      <c r="T5" s="335"/>
      <c r="U5" s="335"/>
      <c r="V5" s="335"/>
      <c r="W5" s="335"/>
      <c r="X5" s="335"/>
      <c r="Y5" s="335"/>
    </row>
    <row r="6" spans="1:25" s="46" customFormat="1" ht="19.5" customHeight="1" thickBot="1">
      <c r="A6" s="310" t="s">
        <v>216</v>
      </c>
      <c r="B6" s="310"/>
      <c r="C6" s="20"/>
      <c r="D6" s="20"/>
      <c r="E6" s="20"/>
      <c r="F6" s="20"/>
      <c r="G6" s="20"/>
      <c r="H6" s="20"/>
      <c r="I6" s="20"/>
      <c r="J6" s="20"/>
      <c r="K6" s="20"/>
      <c r="L6" s="20"/>
      <c r="M6" s="20"/>
      <c r="N6" s="20"/>
      <c r="O6" s="20"/>
      <c r="P6" s="20"/>
      <c r="Q6" s="20"/>
      <c r="R6" s="20"/>
      <c r="S6" s="20"/>
      <c r="T6" s="20"/>
      <c r="U6" s="20"/>
      <c r="V6" s="20"/>
      <c r="W6" s="20"/>
      <c r="X6" s="308" t="s">
        <v>253</v>
      </c>
      <c r="Y6" s="308"/>
    </row>
    <row r="7" spans="1:25" s="46" customFormat="1" ht="33.75" customHeight="1" thickTop="1">
      <c r="A7" s="263" t="s">
        <v>129</v>
      </c>
      <c r="B7" s="263"/>
      <c r="C7" s="263" t="s">
        <v>142</v>
      </c>
      <c r="D7" s="263"/>
      <c r="E7" s="263" t="s">
        <v>143</v>
      </c>
      <c r="F7" s="263"/>
      <c r="G7" s="263" t="s">
        <v>144</v>
      </c>
      <c r="H7" s="263"/>
      <c r="I7" s="263" t="s">
        <v>145</v>
      </c>
      <c r="J7" s="263"/>
      <c r="K7" s="263" t="s">
        <v>146</v>
      </c>
      <c r="L7" s="263"/>
      <c r="M7" s="263" t="s">
        <v>147</v>
      </c>
      <c r="N7" s="263"/>
      <c r="O7" s="263" t="s">
        <v>148</v>
      </c>
      <c r="P7" s="263"/>
      <c r="Q7" s="263" t="s">
        <v>149</v>
      </c>
      <c r="R7" s="263"/>
      <c r="S7" s="263" t="s">
        <v>150</v>
      </c>
      <c r="T7" s="263"/>
      <c r="U7" s="333" t="s">
        <v>138</v>
      </c>
      <c r="V7" s="333"/>
      <c r="W7" s="333"/>
      <c r="X7" s="301" t="s">
        <v>95</v>
      </c>
      <c r="Y7" s="301"/>
    </row>
    <row r="8" spans="1:25" s="46" customFormat="1" ht="33.75" customHeight="1">
      <c r="A8" s="264"/>
      <c r="B8" s="264"/>
      <c r="C8" s="307" t="s">
        <v>27</v>
      </c>
      <c r="D8" s="307"/>
      <c r="E8" s="307" t="s">
        <v>28</v>
      </c>
      <c r="F8" s="307"/>
      <c r="G8" s="307" t="s">
        <v>29</v>
      </c>
      <c r="H8" s="307"/>
      <c r="I8" s="307" t="s">
        <v>30</v>
      </c>
      <c r="J8" s="307"/>
      <c r="K8" s="307" t="s">
        <v>31</v>
      </c>
      <c r="L8" s="307"/>
      <c r="M8" s="307" t="s">
        <v>32</v>
      </c>
      <c r="N8" s="307"/>
      <c r="O8" s="307" t="s">
        <v>33</v>
      </c>
      <c r="P8" s="307"/>
      <c r="Q8" s="307" t="s">
        <v>34</v>
      </c>
      <c r="R8" s="307"/>
      <c r="S8" s="307" t="s">
        <v>35</v>
      </c>
      <c r="T8" s="307"/>
      <c r="U8" s="330" t="s">
        <v>238</v>
      </c>
      <c r="V8" s="330"/>
      <c r="W8" s="330"/>
      <c r="X8" s="303"/>
      <c r="Y8" s="303"/>
    </row>
    <row r="9" spans="1:25" s="46" customFormat="1" ht="33.75" customHeight="1">
      <c r="A9" s="264"/>
      <c r="B9" s="264"/>
      <c r="C9" s="1" t="s">
        <v>135</v>
      </c>
      <c r="D9" s="1" t="s">
        <v>136</v>
      </c>
      <c r="E9" s="1" t="s">
        <v>135</v>
      </c>
      <c r="F9" s="1" t="s">
        <v>136</v>
      </c>
      <c r="G9" s="1" t="s">
        <v>135</v>
      </c>
      <c r="H9" s="1" t="s">
        <v>136</v>
      </c>
      <c r="I9" s="1" t="s">
        <v>135</v>
      </c>
      <c r="J9" s="1" t="s">
        <v>136</v>
      </c>
      <c r="K9" s="1" t="s">
        <v>135</v>
      </c>
      <c r="L9" s="1" t="s">
        <v>136</v>
      </c>
      <c r="M9" s="1" t="s">
        <v>135</v>
      </c>
      <c r="N9" s="1" t="s">
        <v>136</v>
      </c>
      <c r="O9" s="1" t="s">
        <v>135</v>
      </c>
      <c r="P9" s="1" t="s">
        <v>136</v>
      </c>
      <c r="Q9" s="1" t="s">
        <v>135</v>
      </c>
      <c r="R9" s="1" t="s">
        <v>136</v>
      </c>
      <c r="S9" s="1" t="s">
        <v>135</v>
      </c>
      <c r="T9" s="1" t="s">
        <v>136</v>
      </c>
      <c r="U9" s="1" t="s">
        <v>135</v>
      </c>
      <c r="V9" s="1" t="s">
        <v>136</v>
      </c>
      <c r="W9" s="1" t="s">
        <v>124</v>
      </c>
      <c r="X9" s="303"/>
      <c r="Y9" s="303"/>
    </row>
    <row r="10" spans="1:25" ht="33.75" customHeight="1" thickBot="1">
      <c r="A10" s="264"/>
      <c r="B10" s="264"/>
      <c r="C10" s="1" t="s">
        <v>240</v>
      </c>
      <c r="D10" s="1" t="s">
        <v>241</v>
      </c>
      <c r="E10" s="1" t="s">
        <v>240</v>
      </c>
      <c r="F10" s="1" t="s">
        <v>241</v>
      </c>
      <c r="G10" s="1" t="s">
        <v>240</v>
      </c>
      <c r="H10" s="1" t="s">
        <v>241</v>
      </c>
      <c r="I10" s="1" t="s">
        <v>240</v>
      </c>
      <c r="J10" s="1" t="s">
        <v>241</v>
      </c>
      <c r="K10" s="1" t="s">
        <v>240</v>
      </c>
      <c r="L10" s="1" t="s">
        <v>241</v>
      </c>
      <c r="M10" s="1" t="s">
        <v>240</v>
      </c>
      <c r="N10" s="1" t="s">
        <v>241</v>
      </c>
      <c r="O10" s="1" t="s">
        <v>240</v>
      </c>
      <c r="P10" s="1" t="s">
        <v>241</v>
      </c>
      <c r="Q10" s="1" t="s">
        <v>240</v>
      </c>
      <c r="R10" s="1" t="s">
        <v>241</v>
      </c>
      <c r="S10" s="1" t="s">
        <v>240</v>
      </c>
      <c r="T10" s="1" t="s">
        <v>241</v>
      </c>
      <c r="U10" s="1" t="s">
        <v>240</v>
      </c>
      <c r="V10" s="1" t="s">
        <v>241</v>
      </c>
      <c r="W10" s="1" t="s">
        <v>238</v>
      </c>
      <c r="X10" s="331"/>
      <c r="Y10" s="331"/>
    </row>
    <row r="11" spans="1:25" ht="22.5" customHeight="1" thickTop="1">
      <c r="A11" s="332" t="s">
        <v>258</v>
      </c>
      <c r="B11" s="332"/>
      <c r="C11" s="59">
        <v>19</v>
      </c>
      <c r="D11" s="59">
        <v>18</v>
      </c>
      <c r="E11" s="59">
        <v>12</v>
      </c>
      <c r="F11" s="59">
        <v>23</v>
      </c>
      <c r="G11" s="59">
        <v>23</v>
      </c>
      <c r="H11" s="59">
        <v>14</v>
      </c>
      <c r="I11" s="59">
        <v>28</v>
      </c>
      <c r="J11" s="59">
        <v>14</v>
      </c>
      <c r="K11" s="59">
        <v>6</v>
      </c>
      <c r="L11" s="59">
        <v>15</v>
      </c>
      <c r="M11" s="59">
        <v>7</v>
      </c>
      <c r="N11" s="59">
        <v>8</v>
      </c>
      <c r="O11" s="59">
        <v>0</v>
      </c>
      <c r="P11" s="59">
        <v>9</v>
      </c>
      <c r="Q11" s="59">
        <v>0</v>
      </c>
      <c r="R11" s="59">
        <v>3</v>
      </c>
      <c r="S11" s="59">
        <v>0</v>
      </c>
      <c r="T11" s="59">
        <v>0</v>
      </c>
      <c r="U11" s="59">
        <f>C11+E11+G11+I11+K11+M11</f>
        <v>95</v>
      </c>
      <c r="V11" s="59">
        <f>D11+F11+H11+J11+L11+N11+P11+R11</f>
        <v>104</v>
      </c>
      <c r="W11" s="231">
        <f>V11+U11</f>
        <v>199</v>
      </c>
      <c r="X11" s="291" t="s">
        <v>259</v>
      </c>
      <c r="Y11" s="291"/>
    </row>
    <row r="12" spans="1:25" s="107" customFormat="1" ht="22.5" customHeight="1">
      <c r="A12" s="8" t="s">
        <v>114</v>
      </c>
      <c r="B12" s="8"/>
      <c r="C12" s="50">
        <v>2</v>
      </c>
      <c r="D12" s="50">
        <v>0</v>
      </c>
      <c r="E12" s="50">
        <v>8</v>
      </c>
      <c r="F12" s="50">
        <v>0</v>
      </c>
      <c r="G12" s="50">
        <v>4</v>
      </c>
      <c r="H12" s="50">
        <v>0</v>
      </c>
      <c r="I12" s="50">
        <v>4</v>
      </c>
      <c r="J12" s="50">
        <v>0</v>
      </c>
      <c r="K12" s="50">
        <v>1</v>
      </c>
      <c r="L12" s="50">
        <v>0</v>
      </c>
      <c r="M12" s="50">
        <v>0</v>
      </c>
      <c r="N12" s="50">
        <v>0</v>
      </c>
      <c r="O12" s="50">
        <v>0</v>
      </c>
      <c r="P12" s="50">
        <v>0</v>
      </c>
      <c r="Q12" s="50">
        <v>0</v>
      </c>
      <c r="R12" s="50">
        <v>0</v>
      </c>
      <c r="S12" s="50">
        <v>0</v>
      </c>
      <c r="T12" s="50">
        <v>0</v>
      </c>
      <c r="U12" s="60">
        <f aca="true" t="shared" si="0" ref="U12:U23">C12+E12+G12+I12+K12+M12</f>
        <v>19</v>
      </c>
      <c r="V12" s="60">
        <f aca="true" t="shared" si="1" ref="V12:V23">D12+F12+H12+J12+L12+N12+P12+R12</f>
        <v>0</v>
      </c>
      <c r="W12" s="69">
        <f aca="true" t="shared" si="2" ref="W12:W23">V12+U12</f>
        <v>19</v>
      </c>
      <c r="X12" s="152"/>
      <c r="Y12" s="133" t="s">
        <v>12</v>
      </c>
    </row>
    <row r="13" spans="1:25" ht="22.5" customHeight="1">
      <c r="A13" s="280" t="s">
        <v>115</v>
      </c>
      <c r="B13" s="280"/>
      <c r="C13" s="50">
        <v>4</v>
      </c>
      <c r="D13" s="50">
        <v>0</v>
      </c>
      <c r="E13" s="50">
        <v>9</v>
      </c>
      <c r="F13" s="50">
        <v>2</v>
      </c>
      <c r="G13" s="50">
        <v>14</v>
      </c>
      <c r="H13" s="50">
        <v>5</v>
      </c>
      <c r="I13" s="50">
        <v>9</v>
      </c>
      <c r="J13" s="50">
        <v>3</v>
      </c>
      <c r="K13" s="50">
        <v>8</v>
      </c>
      <c r="L13" s="50">
        <v>2</v>
      </c>
      <c r="M13" s="50">
        <v>0</v>
      </c>
      <c r="N13" s="50">
        <v>0</v>
      </c>
      <c r="O13" s="50">
        <v>0</v>
      </c>
      <c r="P13" s="50">
        <v>0</v>
      </c>
      <c r="Q13" s="50">
        <v>0</v>
      </c>
      <c r="R13" s="50">
        <v>0</v>
      </c>
      <c r="S13" s="50">
        <v>0</v>
      </c>
      <c r="T13" s="50">
        <v>0</v>
      </c>
      <c r="U13" s="60">
        <f t="shared" si="0"/>
        <v>44</v>
      </c>
      <c r="V13" s="60">
        <f t="shared" si="1"/>
        <v>12</v>
      </c>
      <c r="W13" s="69">
        <f t="shared" si="2"/>
        <v>56</v>
      </c>
      <c r="X13" s="152"/>
      <c r="Y13" s="133" t="s">
        <v>8</v>
      </c>
    </row>
    <row r="14" spans="1:25" ht="22.5" customHeight="1">
      <c r="A14" s="280" t="s">
        <v>116</v>
      </c>
      <c r="B14" s="280"/>
      <c r="C14" s="216">
        <v>30</v>
      </c>
      <c r="D14" s="50">
        <v>34</v>
      </c>
      <c r="E14" s="50">
        <v>16</v>
      </c>
      <c r="F14" s="50">
        <v>28</v>
      </c>
      <c r="G14" s="50">
        <v>6</v>
      </c>
      <c r="H14" s="50">
        <v>16</v>
      </c>
      <c r="I14" s="50">
        <v>6</v>
      </c>
      <c r="J14" s="50">
        <v>15</v>
      </c>
      <c r="K14" s="50">
        <v>0</v>
      </c>
      <c r="L14" s="50">
        <v>4</v>
      </c>
      <c r="M14" s="50">
        <v>0</v>
      </c>
      <c r="N14" s="50">
        <v>3</v>
      </c>
      <c r="O14" s="50">
        <v>0</v>
      </c>
      <c r="P14" s="50">
        <v>1</v>
      </c>
      <c r="Q14" s="50">
        <v>0</v>
      </c>
      <c r="R14" s="50">
        <v>0</v>
      </c>
      <c r="S14" s="50">
        <v>0</v>
      </c>
      <c r="T14" s="50">
        <v>0</v>
      </c>
      <c r="U14" s="60">
        <f t="shared" si="0"/>
        <v>58</v>
      </c>
      <c r="V14" s="60">
        <f t="shared" si="1"/>
        <v>101</v>
      </c>
      <c r="W14" s="69">
        <f t="shared" si="2"/>
        <v>159</v>
      </c>
      <c r="X14" s="152"/>
      <c r="Y14" s="133" t="s">
        <v>11</v>
      </c>
    </row>
    <row r="15" spans="1:25" ht="25.5" customHeight="1">
      <c r="A15" s="283" t="s">
        <v>117</v>
      </c>
      <c r="B15" s="8" t="s">
        <v>118</v>
      </c>
      <c r="C15" s="50">
        <v>0</v>
      </c>
      <c r="D15" s="50">
        <v>0</v>
      </c>
      <c r="E15" s="50">
        <v>0</v>
      </c>
      <c r="F15" s="50">
        <v>0</v>
      </c>
      <c r="G15" s="50">
        <v>0</v>
      </c>
      <c r="H15" s="50">
        <v>0</v>
      </c>
      <c r="I15" s="50">
        <v>5</v>
      </c>
      <c r="J15" s="50">
        <v>1</v>
      </c>
      <c r="K15" s="50">
        <v>7</v>
      </c>
      <c r="L15" s="50">
        <v>1</v>
      </c>
      <c r="M15" s="50">
        <v>20</v>
      </c>
      <c r="N15" s="50">
        <v>2</v>
      </c>
      <c r="O15" s="50">
        <v>22</v>
      </c>
      <c r="P15" s="50">
        <v>1</v>
      </c>
      <c r="Q15" s="50">
        <v>25</v>
      </c>
      <c r="R15" s="50">
        <v>0</v>
      </c>
      <c r="S15" s="50">
        <v>25</v>
      </c>
      <c r="T15" s="50">
        <v>0</v>
      </c>
      <c r="U15" s="60">
        <v>104</v>
      </c>
      <c r="V15" s="60">
        <f t="shared" si="1"/>
        <v>5</v>
      </c>
      <c r="W15" s="69">
        <f t="shared" si="2"/>
        <v>109</v>
      </c>
      <c r="X15" s="132" t="s">
        <v>261</v>
      </c>
      <c r="Y15" s="315" t="s">
        <v>4</v>
      </c>
    </row>
    <row r="16" spans="1:25" ht="25.5" customHeight="1">
      <c r="A16" s="284"/>
      <c r="B16" s="8" t="s">
        <v>119</v>
      </c>
      <c r="C16" s="216">
        <v>35</v>
      </c>
      <c r="D16" s="216">
        <v>103</v>
      </c>
      <c r="E16" s="50">
        <v>31</v>
      </c>
      <c r="F16" s="50">
        <v>21</v>
      </c>
      <c r="G16" s="50">
        <v>31</v>
      </c>
      <c r="H16" s="50">
        <v>1</v>
      </c>
      <c r="I16" s="50">
        <v>5</v>
      </c>
      <c r="J16" s="50">
        <v>3</v>
      </c>
      <c r="K16" s="50">
        <v>0</v>
      </c>
      <c r="L16" s="50">
        <v>6</v>
      </c>
      <c r="M16" s="50">
        <v>0</v>
      </c>
      <c r="N16" s="50">
        <v>8</v>
      </c>
      <c r="O16" s="50">
        <v>15</v>
      </c>
      <c r="P16" s="50">
        <v>12</v>
      </c>
      <c r="Q16" s="50">
        <v>50</v>
      </c>
      <c r="R16" s="50">
        <v>15</v>
      </c>
      <c r="S16" s="50">
        <v>50</v>
      </c>
      <c r="T16" s="50">
        <v>49</v>
      </c>
      <c r="U16" s="60">
        <f>S16+Q16+O16+I16+G16+E16+C16</f>
        <v>217</v>
      </c>
      <c r="V16" s="60">
        <v>218</v>
      </c>
      <c r="W16" s="69">
        <f t="shared" si="2"/>
        <v>435</v>
      </c>
      <c r="X16" s="132" t="s">
        <v>9</v>
      </c>
      <c r="Y16" s="316"/>
    </row>
    <row r="17" spans="1:25" ht="25.5" customHeight="1">
      <c r="A17" s="285"/>
      <c r="B17" s="8" t="s">
        <v>120</v>
      </c>
      <c r="C17" s="216">
        <v>27</v>
      </c>
      <c r="D17" s="216">
        <v>0</v>
      </c>
      <c r="E17" s="50">
        <v>21</v>
      </c>
      <c r="F17" s="50">
        <v>0</v>
      </c>
      <c r="G17" s="50">
        <v>14</v>
      </c>
      <c r="H17" s="50">
        <v>0</v>
      </c>
      <c r="I17" s="50">
        <v>11</v>
      </c>
      <c r="J17" s="50">
        <v>0</v>
      </c>
      <c r="K17" s="50">
        <v>3</v>
      </c>
      <c r="L17" s="50">
        <v>0</v>
      </c>
      <c r="M17" s="50">
        <v>1</v>
      </c>
      <c r="N17" s="50">
        <v>0</v>
      </c>
      <c r="O17" s="50">
        <v>0</v>
      </c>
      <c r="P17" s="50">
        <v>0</v>
      </c>
      <c r="Q17" s="50">
        <v>0</v>
      </c>
      <c r="R17" s="50">
        <v>0</v>
      </c>
      <c r="S17" s="50">
        <v>0</v>
      </c>
      <c r="T17" s="50">
        <v>0</v>
      </c>
      <c r="U17" s="60">
        <f t="shared" si="0"/>
        <v>77</v>
      </c>
      <c r="V17" s="60">
        <f t="shared" si="1"/>
        <v>0</v>
      </c>
      <c r="W17" s="69">
        <f t="shared" si="2"/>
        <v>77</v>
      </c>
      <c r="X17" s="132" t="s">
        <v>10</v>
      </c>
      <c r="Y17" s="317"/>
    </row>
    <row r="18" spans="1:25" ht="25.5" customHeight="1">
      <c r="A18" s="280" t="s">
        <v>237</v>
      </c>
      <c r="B18" s="280"/>
      <c r="C18" s="50">
        <v>30</v>
      </c>
      <c r="D18" s="50">
        <v>0</v>
      </c>
      <c r="E18" s="50">
        <v>5</v>
      </c>
      <c r="F18" s="50">
        <v>0</v>
      </c>
      <c r="G18" s="50">
        <v>0</v>
      </c>
      <c r="H18" s="50">
        <v>0</v>
      </c>
      <c r="I18" s="50">
        <v>0</v>
      </c>
      <c r="J18" s="50">
        <v>0</v>
      </c>
      <c r="K18" s="50">
        <v>0</v>
      </c>
      <c r="L18" s="50">
        <v>0</v>
      </c>
      <c r="M18" s="50">
        <v>0</v>
      </c>
      <c r="N18" s="50">
        <v>0</v>
      </c>
      <c r="O18" s="50">
        <v>0</v>
      </c>
      <c r="P18" s="50">
        <v>0</v>
      </c>
      <c r="Q18" s="50">
        <v>0</v>
      </c>
      <c r="R18" s="50">
        <v>0</v>
      </c>
      <c r="S18" s="50">
        <v>0</v>
      </c>
      <c r="T18" s="50">
        <v>0</v>
      </c>
      <c r="U18" s="60">
        <f t="shared" si="0"/>
        <v>35</v>
      </c>
      <c r="V18" s="60">
        <f t="shared" si="1"/>
        <v>0</v>
      </c>
      <c r="W18" s="69">
        <f t="shared" si="2"/>
        <v>35</v>
      </c>
      <c r="X18" s="130"/>
      <c r="Y18" s="27" t="s">
        <v>276</v>
      </c>
    </row>
    <row r="19" spans="1:25" ht="25.5" customHeight="1">
      <c r="A19" s="280" t="s">
        <v>256</v>
      </c>
      <c r="B19" s="280"/>
      <c r="C19" s="50">
        <v>2</v>
      </c>
      <c r="D19" s="50">
        <v>1</v>
      </c>
      <c r="E19" s="50">
        <v>27</v>
      </c>
      <c r="F19" s="50">
        <v>38</v>
      </c>
      <c r="G19" s="50">
        <v>26</v>
      </c>
      <c r="H19" s="50">
        <v>19</v>
      </c>
      <c r="I19" s="50">
        <v>13</v>
      </c>
      <c r="J19" s="50">
        <v>2</v>
      </c>
      <c r="K19" s="50">
        <v>10</v>
      </c>
      <c r="L19" s="50">
        <v>5</v>
      </c>
      <c r="M19" s="50">
        <v>1</v>
      </c>
      <c r="N19" s="50">
        <v>0</v>
      </c>
      <c r="O19" s="50">
        <v>1</v>
      </c>
      <c r="P19" s="50">
        <v>0</v>
      </c>
      <c r="Q19" s="50">
        <v>0</v>
      </c>
      <c r="R19" s="50">
        <v>0</v>
      </c>
      <c r="S19" s="50">
        <v>0</v>
      </c>
      <c r="T19" s="50">
        <v>0</v>
      </c>
      <c r="U19" s="60">
        <v>80</v>
      </c>
      <c r="V19" s="60">
        <f t="shared" si="1"/>
        <v>65</v>
      </c>
      <c r="W19" s="69">
        <f t="shared" si="2"/>
        <v>145</v>
      </c>
      <c r="X19" s="152"/>
      <c r="Y19" s="133" t="s">
        <v>5</v>
      </c>
    </row>
    <row r="20" spans="1:25" ht="25.5" customHeight="1">
      <c r="A20" s="8" t="s">
        <v>376</v>
      </c>
      <c r="B20" s="8"/>
      <c r="C20" s="50">
        <v>33</v>
      </c>
      <c r="D20" s="50">
        <v>12</v>
      </c>
      <c r="E20" s="50">
        <v>26</v>
      </c>
      <c r="F20" s="50">
        <v>48</v>
      </c>
      <c r="G20" s="50">
        <v>11</v>
      </c>
      <c r="H20" s="50">
        <v>18</v>
      </c>
      <c r="I20" s="50">
        <v>10</v>
      </c>
      <c r="J20" s="50">
        <v>9</v>
      </c>
      <c r="K20" s="50">
        <v>0</v>
      </c>
      <c r="L20" s="50">
        <v>2</v>
      </c>
      <c r="M20" s="50">
        <v>0</v>
      </c>
      <c r="N20" s="50">
        <v>1</v>
      </c>
      <c r="O20" s="50">
        <v>0</v>
      </c>
      <c r="P20" s="50">
        <v>0</v>
      </c>
      <c r="Q20" s="50">
        <v>0</v>
      </c>
      <c r="R20" s="50">
        <v>0</v>
      </c>
      <c r="S20" s="50">
        <v>0</v>
      </c>
      <c r="T20" s="50">
        <v>0</v>
      </c>
      <c r="U20" s="60">
        <f t="shared" si="0"/>
        <v>80</v>
      </c>
      <c r="V20" s="60">
        <f t="shared" si="1"/>
        <v>90</v>
      </c>
      <c r="W20" s="69">
        <f t="shared" si="2"/>
        <v>170</v>
      </c>
      <c r="X20" s="152"/>
      <c r="Y20" s="133" t="s">
        <v>6</v>
      </c>
    </row>
    <row r="21" spans="1:25" ht="25.5" customHeight="1">
      <c r="A21" s="280" t="s">
        <v>121</v>
      </c>
      <c r="B21" s="280"/>
      <c r="C21" s="50">
        <v>22</v>
      </c>
      <c r="D21" s="50">
        <v>30</v>
      </c>
      <c r="E21" s="50">
        <v>8</v>
      </c>
      <c r="F21" s="50">
        <v>10</v>
      </c>
      <c r="G21" s="50">
        <v>13</v>
      </c>
      <c r="H21" s="50">
        <v>0</v>
      </c>
      <c r="I21" s="50">
        <v>6</v>
      </c>
      <c r="J21" s="50">
        <v>0</v>
      </c>
      <c r="K21" s="50">
        <v>0</v>
      </c>
      <c r="L21" s="50">
        <v>0</v>
      </c>
      <c r="M21" s="50">
        <v>0</v>
      </c>
      <c r="N21" s="50">
        <v>0</v>
      </c>
      <c r="O21" s="50">
        <v>0</v>
      </c>
      <c r="P21" s="50">
        <v>0</v>
      </c>
      <c r="Q21" s="50">
        <v>0</v>
      </c>
      <c r="R21" s="50">
        <v>0</v>
      </c>
      <c r="S21" s="50">
        <v>0</v>
      </c>
      <c r="T21" s="50">
        <v>0</v>
      </c>
      <c r="U21" s="60">
        <f t="shared" si="0"/>
        <v>49</v>
      </c>
      <c r="V21" s="60">
        <f t="shared" si="1"/>
        <v>40</v>
      </c>
      <c r="W21" s="69">
        <f t="shared" si="2"/>
        <v>89</v>
      </c>
      <c r="X21" s="152"/>
      <c r="Y21" s="133" t="s">
        <v>13</v>
      </c>
    </row>
    <row r="22" spans="1:25" ht="25.5" customHeight="1">
      <c r="A22" s="280" t="s">
        <v>122</v>
      </c>
      <c r="B22" s="280"/>
      <c r="C22" s="50">
        <v>0</v>
      </c>
      <c r="D22" s="50">
        <v>0</v>
      </c>
      <c r="E22" s="50">
        <v>19</v>
      </c>
      <c r="F22" s="50">
        <v>0</v>
      </c>
      <c r="G22" s="50">
        <v>16</v>
      </c>
      <c r="H22" s="50">
        <v>0</v>
      </c>
      <c r="I22" s="50">
        <v>18</v>
      </c>
      <c r="J22" s="50">
        <v>0</v>
      </c>
      <c r="K22" s="50">
        <v>0</v>
      </c>
      <c r="L22" s="50">
        <v>0</v>
      </c>
      <c r="M22" s="50">
        <v>0</v>
      </c>
      <c r="N22" s="50">
        <v>0</v>
      </c>
      <c r="O22" s="50">
        <v>0</v>
      </c>
      <c r="P22" s="50">
        <v>0</v>
      </c>
      <c r="Q22" s="50">
        <v>0</v>
      </c>
      <c r="R22" s="50">
        <v>0</v>
      </c>
      <c r="S22" s="50">
        <v>0</v>
      </c>
      <c r="T22" s="50">
        <v>0</v>
      </c>
      <c r="U22" s="60">
        <f t="shared" si="0"/>
        <v>53</v>
      </c>
      <c r="V22" s="60">
        <f t="shared" si="1"/>
        <v>0</v>
      </c>
      <c r="W22" s="69">
        <f t="shared" si="2"/>
        <v>53</v>
      </c>
      <c r="X22" s="152"/>
      <c r="Y22" s="133" t="s">
        <v>14</v>
      </c>
    </row>
    <row r="23" spans="1:25" ht="25.5" customHeight="1" thickBot="1">
      <c r="A23" s="281" t="s">
        <v>123</v>
      </c>
      <c r="B23" s="281"/>
      <c r="C23" s="37">
        <v>14</v>
      </c>
      <c r="D23" s="37">
        <v>25</v>
      </c>
      <c r="E23" s="37">
        <v>19</v>
      </c>
      <c r="F23" s="37">
        <v>27</v>
      </c>
      <c r="G23" s="37">
        <v>17</v>
      </c>
      <c r="H23" s="37">
        <v>12</v>
      </c>
      <c r="I23" s="37">
        <v>9</v>
      </c>
      <c r="J23" s="37">
        <v>2</v>
      </c>
      <c r="K23" s="37">
        <v>0</v>
      </c>
      <c r="L23" s="37">
        <v>2</v>
      </c>
      <c r="M23" s="37">
        <v>0</v>
      </c>
      <c r="N23" s="37">
        <v>0</v>
      </c>
      <c r="O23" s="37">
        <v>0</v>
      </c>
      <c r="P23" s="37">
        <v>0</v>
      </c>
      <c r="Q23" s="37">
        <v>0</v>
      </c>
      <c r="R23" s="37">
        <v>0</v>
      </c>
      <c r="S23" s="37">
        <v>0</v>
      </c>
      <c r="T23" s="37">
        <v>0</v>
      </c>
      <c r="U23" s="1">
        <f t="shared" si="0"/>
        <v>59</v>
      </c>
      <c r="V23" s="1">
        <f t="shared" si="1"/>
        <v>68</v>
      </c>
      <c r="W23" s="47">
        <f t="shared" si="2"/>
        <v>127</v>
      </c>
      <c r="X23" s="153"/>
      <c r="Y23" s="12" t="s">
        <v>7</v>
      </c>
    </row>
    <row r="24" spans="1:25" ht="25.5" customHeight="1" thickBot="1">
      <c r="A24" s="282" t="s">
        <v>124</v>
      </c>
      <c r="B24" s="282"/>
      <c r="C24" s="56">
        <f>C11+C12+C13+C14+C16+C17+C18+C19+C20+C21+C23</f>
        <v>218</v>
      </c>
      <c r="D24" s="56">
        <f>D11+D12+D13+D14+D16+D17+D18+D19+D20+D21+D23</f>
        <v>223</v>
      </c>
      <c r="E24" s="56">
        <v>201</v>
      </c>
      <c r="F24" s="56">
        <f>F11+F12+F13+F14+F16+F17+F18+F19+F20+F21+F23</f>
        <v>197</v>
      </c>
      <c r="G24" s="56">
        <v>175</v>
      </c>
      <c r="H24" s="56">
        <f>H11+H12+H13+H14+H16+H17+H18+H19+H20+H21+H23</f>
        <v>85</v>
      </c>
      <c r="I24" s="56">
        <v>124</v>
      </c>
      <c r="J24" s="56">
        <v>49</v>
      </c>
      <c r="K24" s="56">
        <v>35</v>
      </c>
      <c r="L24" s="56">
        <v>37</v>
      </c>
      <c r="M24" s="56">
        <v>29</v>
      </c>
      <c r="N24" s="56">
        <v>22</v>
      </c>
      <c r="O24" s="56">
        <v>38</v>
      </c>
      <c r="P24" s="56">
        <v>23</v>
      </c>
      <c r="Q24" s="56">
        <v>75</v>
      </c>
      <c r="R24" s="56">
        <f>R11+R12+R13+R14+R16+R17+R18+R19+R20+R21+R23</f>
        <v>18</v>
      </c>
      <c r="S24" s="56">
        <v>75</v>
      </c>
      <c r="T24" s="56">
        <f>T11+T12+T13+T14+T16+T17+T18+T19+T20+T21+T23</f>
        <v>49</v>
      </c>
      <c r="U24" s="56">
        <f>U11+U12+U13+U14+U15+U16+U17+U18+U19+U20+U21+U22+U23</f>
        <v>970</v>
      </c>
      <c r="V24" s="56">
        <f>V11+V13+V14+V15+V16+V19+V20+V21+V23</f>
        <v>703</v>
      </c>
      <c r="W24" s="56">
        <f>SUM(W11:W23)</f>
        <v>1673</v>
      </c>
      <c r="X24" s="293" t="s">
        <v>244</v>
      </c>
      <c r="Y24" s="293"/>
    </row>
    <row r="25" spans="1:25" ht="13.5" thickTop="1">
      <c r="A25" s="46"/>
      <c r="B25" s="46"/>
      <c r="C25" s="46"/>
      <c r="D25" s="46"/>
      <c r="E25" s="46"/>
      <c r="F25" s="46"/>
      <c r="G25" s="46"/>
      <c r="H25" s="46"/>
      <c r="I25" s="46"/>
      <c r="J25" s="46"/>
      <c r="K25" s="46"/>
      <c r="L25" s="46"/>
      <c r="M25" s="46"/>
      <c r="N25" s="46"/>
      <c r="O25" s="46"/>
      <c r="P25" s="46"/>
      <c r="Q25" s="46"/>
      <c r="R25" s="46"/>
      <c r="S25" s="46"/>
      <c r="T25" s="46"/>
      <c r="U25" s="46"/>
      <c r="V25" s="46"/>
      <c r="W25" s="46"/>
      <c r="X25" s="46"/>
      <c r="Y25" s="46"/>
    </row>
  </sheetData>
  <sheetProtection/>
  <mergeCells count="39">
    <mergeCell ref="U7:W7"/>
    <mergeCell ref="A6:B6"/>
    <mergeCell ref="A7:B10"/>
    <mergeCell ref="A4:Y4"/>
    <mergeCell ref="A5:Y5"/>
    <mergeCell ref="C7:D7"/>
    <mergeCell ref="I7:J7"/>
    <mergeCell ref="O7:P7"/>
    <mergeCell ref="M7:N7"/>
    <mergeCell ref="Q7:R7"/>
    <mergeCell ref="M8:N8"/>
    <mergeCell ref="O8:P8"/>
    <mergeCell ref="Q8:R8"/>
    <mergeCell ref="S8:T8"/>
    <mergeCell ref="A15:A17"/>
    <mergeCell ref="E7:F7"/>
    <mergeCell ref="G7:H7"/>
    <mergeCell ref="K7:L7"/>
    <mergeCell ref="S7:T7"/>
    <mergeCell ref="A11:B11"/>
    <mergeCell ref="X6:Y6"/>
    <mergeCell ref="X11:Y11"/>
    <mergeCell ref="U8:W8"/>
    <mergeCell ref="Y15:Y17"/>
    <mergeCell ref="X7:Y10"/>
    <mergeCell ref="C8:D8"/>
    <mergeCell ref="E8:F8"/>
    <mergeCell ref="G8:H8"/>
    <mergeCell ref="I8:J8"/>
    <mergeCell ref="K8:L8"/>
    <mergeCell ref="X24:Y24"/>
    <mergeCell ref="A23:B23"/>
    <mergeCell ref="A13:B13"/>
    <mergeCell ref="A18:B18"/>
    <mergeCell ref="A19:B19"/>
    <mergeCell ref="A21:B21"/>
    <mergeCell ref="A22:B22"/>
    <mergeCell ref="A14:B14"/>
    <mergeCell ref="A24:B24"/>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DX24"/>
  <sheetViews>
    <sheetView rightToLeft="1" view="pageBreakPreview" zoomScale="75" zoomScaleNormal="75" zoomScaleSheetLayoutView="75" zoomScalePageLayoutView="0" workbookViewId="0" topLeftCell="A1">
      <selection activeCell="D16" sqref="D16"/>
    </sheetView>
  </sheetViews>
  <sheetFormatPr defaultColWidth="9.140625" defaultRowHeight="12.75"/>
  <cols>
    <col min="1" max="1" width="5.421875" style="41" customWidth="1"/>
    <col min="2" max="2" width="11.140625" style="41" customWidth="1"/>
    <col min="3" max="15" width="9.8515625" style="41" customWidth="1"/>
    <col min="16" max="16" width="16.140625" style="41" customWidth="1"/>
    <col min="17" max="17" width="5.8515625" style="41" customWidth="1"/>
    <col min="18" max="18" width="9.421875" style="41" hidden="1" customWidth="1"/>
    <col min="19" max="19" width="9.140625" style="41" hidden="1" customWidth="1"/>
    <col min="20" max="20" width="10.421875" style="41" hidden="1" customWidth="1"/>
    <col min="21" max="22" width="0.5625" style="41" hidden="1" customWidth="1"/>
    <col min="23" max="23" width="1.7109375" style="41" hidden="1" customWidth="1"/>
    <col min="24" max="126" width="0" style="41" hidden="1" customWidth="1"/>
    <col min="127" max="16384" width="9.140625" style="41" customWidth="1"/>
  </cols>
  <sheetData>
    <row r="1" spans="1:25" ht="31.5" customHeight="1">
      <c r="A1" s="339" t="s">
        <v>374</v>
      </c>
      <c r="B1" s="339"/>
      <c r="C1" s="339"/>
      <c r="D1" s="339"/>
      <c r="E1" s="339"/>
      <c r="F1" s="339"/>
      <c r="G1" s="339"/>
      <c r="H1" s="339"/>
      <c r="I1" s="339"/>
      <c r="J1" s="339"/>
      <c r="K1" s="339"/>
      <c r="L1" s="339"/>
      <c r="M1" s="339"/>
      <c r="N1" s="339"/>
      <c r="O1" s="339"/>
      <c r="P1" s="339"/>
      <c r="Q1" s="339"/>
      <c r="R1" s="29"/>
      <c r="S1" s="29"/>
      <c r="T1" s="29"/>
      <c r="U1" s="29"/>
      <c r="V1" s="29"/>
      <c r="W1" s="29"/>
      <c r="X1" s="29"/>
      <c r="Y1" s="29"/>
    </row>
    <row r="2" spans="1:25" ht="30.75" customHeight="1" hidden="1">
      <c r="A2" s="343"/>
      <c r="B2" s="343"/>
      <c r="C2" s="343"/>
      <c r="D2" s="343"/>
      <c r="E2" s="343"/>
      <c r="F2" s="343"/>
      <c r="G2" s="343"/>
      <c r="H2" s="343"/>
      <c r="I2" s="343"/>
      <c r="J2" s="343"/>
      <c r="K2" s="343"/>
      <c r="L2" s="343"/>
      <c r="M2" s="343"/>
      <c r="N2" s="343"/>
      <c r="O2" s="343"/>
      <c r="P2" s="343"/>
      <c r="Q2" s="343"/>
      <c r="R2" s="343"/>
      <c r="S2" s="343"/>
      <c r="T2" s="343"/>
      <c r="U2" s="343"/>
      <c r="V2" s="343"/>
      <c r="W2" s="343"/>
      <c r="X2" s="343"/>
      <c r="Y2" s="343"/>
    </row>
    <row r="3" spans="1:25" ht="30.75" customHeight="1" hidden="1">
      <c r="A3" s="343"/>
      <c r="B3" s="343"/>
      <c r="C3" s="343"/>
      <c r="D3" s="343"/>
      <c r="E3" s="343"/>
      <c r="F3" s="343"/>
      <c r="G3" s="343"/>
      <c r="H3" s="343"/>
      <c r="I3" s="343"/>
      <c r="J3" s="343"/>
      <c r="K3" s="343"/>
      <c r="L3" s="343"/>
      <c r="M3" s="343"/>
      <c r="N3" s="343"/>
      <c r="O3" s="343"/>
      <c r="P3" s="343"/>
      <c r="Q3" s="343"/>
      <c r="R3" s="343"/>
      <c r="S3" s="343"/>
      <c r="T3" s="343"/>
      <c r="U3" s="343"/>
      <c r="V3" s="343"/>
      <c r="W3" s="343"/>
      <c r="X3" s="343"/>
      <c r="Y3" s="343"/>
    </row>
    <row r="4" spans="1:25" ht="30.75" customHeight="1" hidden="1">
      <c r="A4" s="341"/>
      <c r="B4" s="341"/>
      <c r="C4" s="341"/>
      <c r="D4" s="341"/>
      <c r="E4" s="341"/>
      <c r="F4" s="341"/>
      <c r="G4" s="341"/>
      <c r="H4" s="341"/>
      <c r="I4" s="341"/>
      <c r="J4" s="341"/>
      <c r="K4" s="341"/>
      <c r="L4" s="341"/>
      <c r="M4" s="341"/>
      <c r="N4" s="341"/>
      <c r="O4" s="341"/>
      <c r="P4" s="341"/>
      <c r="Q4" s="341"/>
      <c r="R4" s="341"/>
      <c r="S4" s="341"/>
      <c r="T4" s="341"/>
      <c r="U4" s="341"/>
      <c r="V4" s="341"/>
      <c r="W4" s="341"/>
      <c r="X4" s="341"/>
      <c r="Y4" s="341"/>
    </row>
    <row r="5" spans="1:25" s="189" customFormat="1" ht="43.5" customHeight="1">
      <c r="A5" s="309" t="s">
        <v>373</v>
      </c>
      <c r="B5" s="309"/>
      <c r="C5" s="309"/>
      <c r="D5" s="309"/>
      <c r="E5" s="309"/>
      <c r="F5" s="309"/>
      <c r="G5" s="309"/>
      <c r="H5" s="309"/>
      <c r="I5" s="309"/>
      <c r="J5" s="309"/>
      <c r="K5" s="309"/>
      <c r="L5" s="309"/>
      <c r="M5" s="309"/>
      <c r="N5" s="309"/>
      <c r="O5" s="309"/>
      <c r="P5" s="309"/>
      <c r="Q5" s="309"/>
      <c r="R5" s="14"/>
      <c r="S5" s="14"/>
      <c r="T5" s="14"/>
      <c r="U5" s="14"/>
      <c r="V5" s="188"/>
      <c r="W5" s="188"/>
      <c r="X5" s="188"/>
      <c r="Y5" s="188"/>
    </row>
    <row r="6" spans="1:21" s="46" customFormat="1" ht="20.25" customHeight="1" thickBot="1">
      <c r="A6" s="340" t="s">
        <v>217</v>
      </c>
      <c r="B6" s="340"/>
      <c r="C6" s="20"/>
      <c r="D6" s="20"/>
      <c r="E6" s="20"/>
      <c r="F6" s="20"/>
      <c r="G6" s="20"/>
      <c r="H6" s="20"/>
      <c r="I6" s="20"/>
      <c r="J6" s="20"/>
      <c r="K6" s="20"/>
      <c r="L6" s="20"/>
      <c r="M6" s="20"/>
      <c r="N6" s="20"/>
      <c r="O6" s="20"/>
      <c r="P6" s="342" t="s">
        <v>293</v>
      </c>
      <c r="Q6" s="342"/>
      <c r="R6" s="14"/>
      <c r="S6" s="14"/>
      <c r="T6" s="14"/>
      <c r="U6" s="14"/>
    </row>
    <row r="7" spans="1:17" ht="33" customHeight="1" thickTop="1">
      <c r="A7" s="301" t="s">
        <v>129</v>
      </c>
      <c r="B7" s="301"/>
      <c r="C7" s="263" t="s">
        <v>130</v>
      </c>
      <c r="D7" s="263"/>
      <c r="E7" s="263" t="s">
        <v>131</v>
      </c>
      <c r="F7" s="263"/>
      <c r="G7" s="263" t="s">
        <v>132</v>
      </c>
      <c r="H7" s="263"/>
      <c r="I7" s="263" t="s">
        <v>133</v>
      </c>
      <c r="J7" s="263"/>
      <c r="K7" s="263" t="s">
        <v>134</v>
      </c>
      <c r="L7" s="263"/>
      <c r="M7" s="263" t="s">
        <v>124</v>
      </c>
      <c r="N7" s="263"/>
      <c r="O7" s="263"/>
      <c r="P7" s="301" t="s">
        <v>95</v>
      </c>
      <c r="Q7" s="301"/>
    </row>
    <row r="8" spans="1:17" ht="33" customHeight="1">
      <c r="A8" s="303"/>
      <c r="B8" s="303"/>
      <c r="C8" s="338" t="s">
        <v>22</v>
      </c>
      <c r="D8" s="338"/>
      <c r="E8" s="338" t="s">
        <v>36</v>
      </c>
      <c r="F8" s="338"/>
      <c r="G8" s="338" t="s">
        <v>37</v>
      </c>
      <c r="H8" s="338"/>
      <c r="I8" s="338" t="s">
        <v>38</v>
      </c>
      <c r="J8" s="338"/>
      <c r="K8" s="338" t="s">
        <v>39</v>
      </c>
      <c r="L8" s="338"/>
      <c r="M8" s="338" t="s">
        <v>238</v>
      </c>
      <c r="N8" s="338"/>
      <c r="O8" s="338"/>
      <c r="P8" s="303"/>
      <c r="Q8" s="303"/>
    </row>
    <row r="9" spans="1:17" s="110" customFormat="1" ht="33" customHeight="1">
      <c r="A9" s="303"/>
      <c r="B9" s="303"/>
      <c r="C9" s="1" t="s">
        <v>135</v>
      </c>
      <c r="D9" s="1" t="s">
        <v>136</v>
      </c>
      <c r="E9" s="1" t="s">
        <v>135</v>
      </c>
      <c r="F9" s="1" t="s">
        <v>136</v>
      </c>
      <c r="G9" s="1" t="s">
        <v>135</v>
      </c>
      <c r="H9" s="1" t="s">
        <v>136</v>
      </c>
      <c r="I9" s="1" t="s">
        <v>135</v>
      </c>
      <c r="J9" s="1" t="s">
        <v>136</v>
      </c>
      <c r="K9" s="1" t="s">
        <v>135</v>
      </c>
      <c r="L9" s="1" t="s">
        <v>136</v>
      </c>
      <c r="M9" s="1" t="s">
        <v>135</v>
      </c>
      <c r="N9" s="1" t="s">
        <v>136</v>
      </c>
      <c r="O9" s="47" t="s">
        <v>138</v>
      </c>
      <c r="P9" s="303"/>
      <c r="Q9" s="303"/>
    </row>
    <row r="10" spans="1:17" s="110" customFormat="1" ht="33" customHeight="1" thickBot="1">
      <c r="A10" s="331"/>
      <c r="B10" s="331"/>
      <c r="C10" s="233" t="s">
        <v>240</v>
      </c>
      <c r="D10" s="233" t="s">
        <v>241</v>
      </c>
      <c r="E10" s="233" t="s">
        <v>240</v>
      </c>
      <c r="F10" s="233" t="s">
        <v>241</v>
      </c>
      <c r="G10" s="233" t="s">
        <v>240</v>
      </c>
      <c r="H10" s="233" t="s">
        <v>241</v>
      </c>
      <c r="I10" s="233" t="s">
        <v>240</v>
      </c>
      <c r="J10" s="233" t="s">
        <v>241</v>
      </c>
      <c r="K10" s="233" t="s">
        <v>240</v>
      </c>
      <c r="L10" s="233" t="s">
        <v>241</v>
      </c>
      <c r="M10" s="233" t="s">
        <v>240</v>
      </c>
      <c r="N10" s="233" t="s">
        <v>241</v>
      </c>
      <c r="O10" s="233" t="s">
        <v>238</v>
      </c>
      <c r="P10" s="331"/>
      <c r="Q10" s="331"/>
    </row>
    <row r="11" spans="1:19" s="110" customFormat="1" ht="27" customHeight="1" thickTop="1">
      <c r="A11" s="337" t="s">
        <v>258</v>
      </c>
      <c r="B11" s="337"/>
      <c r="C11" s="71">
        <v>112</v>
      </c>
      <c r="D11" s="71">
        <v>123</v>
      </c>
      <c r="E11" s="71">
        <v>213</v>
      </c>
      <c r="F11" s="71">
        <v>246</v>
      </c>
      <c r="G11" s="71">
        <v>9</v>
      </c>
      <c r="H11" s="71">
        <v>10</v>
      </c>
      <c r="I11" s="71">
        <v>8</v>
      </c>
      <c r="J11" s="71">
        <v>7</v>
      </c>
      <c r="K11" s="71">
        <v>2</v>
      </c>
      <c r="L11" s="71">
        <v>9</v>
      </c>
      <c r="M11" s="71">
        <v>344</v>
      </c>
      <c r="N11" s="71">
        <v>395</v>
      </c>
      <c r="O11" s="71">
        <f>SUM(M11:N11)</f>
        <v>739</v>
      </c>
      <c r="P11" s="336" t="s">
        <v>259</v>
      </c>
      <c r="Q11" s="336"/>
      <c r="R11" s="1"/>
      <c r="S11" s="64"/>
    </row>
    <row r="12" spans="1:17" ht="27" customHeight="1">
      <c r="A12" s="280" t="s">
        <v>114</v>
      </c>
      <c r="B12" s="280"/>
      <c r="C12" s="50">
        <v>19</v>
      </c>
      <c r="D12" s="50">
        <v>0</v>
      </c>
      <c r="E12" s="50">
        <v>51</v>
      </c>
      <c r="F12" s="50">
        <v>0</v>
      </c>
      <c r="G12" s="50">
        <v>37</v>
      </c>
      <c r="H12" s="50">
        <v>0</v>
      </c>
      <c r="I12" s="50">
        <v>35</v>
      </c>
      <c r="J12" s="50">
        <v>0</v>
      </c>
      <c r="K12" s="50">
        <v>21</v>
      </c>
      <c r="L12" s="50">
        <v>0</v>
      </c>
      <c r="M12" s="60">
        <v>163</v>
      </c>
      <c r="N12" s="60">
        <v>0</v>
      </c>
      <c r="O12" s="60">
        <f aca="true" t="shared" si="0" ref="O12:O23">SUM(M12:N12)</f>
        <v>163</v>
      </c>
      <c r="P12" s="9"/>
      <c r="Q12" s="133" t="s">
        <v>12</v>
      </c>
    </row>
    <row r="13" spans="1:17" ht="27" customHeight="1">
      <c r="A13" s="280" t="s">
        <v>115</v>
      </c>
      <c r="B13" s="280"/>
      <c r="C13" s="50">
        <v>47</v>
      </c>
      <c r="D13" s="50">
        <v>12</v>
      </c>
      <c r="E13" s="50">
        <v>60</v>
      </c>
      <c r="F13" s="50">
        <v>5</v>
      </c>
      <c r="G13" s="50">
        <v>45</v>
      </c>
      <c r="H13" s="50">
        <v>0</v>
      </c>
      <c r="I13" s="50">
        <v>87</v>
      </c>
      <c r="J13" s="50">
        <v>0</v>
      </c>
      <c r="K13" s="50">
        <v>45</v>
      </c>
      <c r="L13" s="50">
        <v>0</v>
      </c>
      <c r="M13" s="60">
        <v>284</v>
      </c>
      <c r="N13" s="60">
        <v>17</v>
      </c>
      <c r="O13" s="60">
        <f t="shared" si="0"/>
        <v>301</v>
      </c>
      <c r="P13" s="9"/>
      <c r="Q13" s="133" t="s">
        <v>8</v>
      </c>
    </row>
    <row r="14" spans="1:17" ht="27" customHeight="1">
      <c r="A14" s="280" t="s">
        <v>116</v>
      </c>
      <c r="B14" s="280"/>
      <c r="C14" s="216">
        <v>59</v>
      </c>
      <c r="D14" s="50">
        <v>103</v>
      </c>
      <c r="E14" s="50">
        <v>49</v>
      </c>
      <c r="F14" s="50">
        <v>88</v>
      </c>
      <c r="G14" s="50">
        <v>44</v>
      </c>
      <c r="H14" s="50">
        <v>73</v>
      </c>
      <c r="I14" s="50">
        <v>54</v>
      </c>
      <c r="J14" s="50">
        <v>87</v>
      </c>
      <c r="K14" s="50">
        <v>59</v>
      </c>
      <c r="L14" s="50">
        <v>108</v>
      </c>
      <c r="M14" s="60">
        <v>265</v>
      </c>
      <c r="N14" s="60">
        <v>459</v>
      </c>
      <c r="O14" s="60">
        <f t="shared" si="0"/>
        <v>724</v>
      </c>
      <c r="P14" s="9"/>
      <c r="Q14" s="133" t="s">
        <v>11</v>
      </c>
    </row>
    <row r="15" spans="1:17" ht="27" customHeight="1">
      <c r="A15" s="283" t="s">
        <v>117</v>
      </c>
      <c r="B15" s="8" t="s">
        <v>264</v>
      </c>
      <c r="C15" s="50">
        <v>115</v>
      </c>
      <c r="D15" s="50">
        <v>5</v>
      </c>
      <c r="E15" s="50">
        <v>114</v>
      </c>
      <c r="F15" s="50">
        <v>6</v>
      </c>
      <c r="G15" s="50">
        <v>116</v>
      </c>
      <c r="H15" s="50">
        <v>8</v>
      </c>
      <c r="I15" s="50">
        <v>131</v>
      </c>
      <c r="J15" s="50">
        <v>2</v>
      </c>
      <c r="K15" s="50">
        <v>100</v>
      </c>
      <c r="L15" s="50">
        <v>4</v>
      </c>
      <c r="M15" s="60">
        <v>576</v>
      </c>
      <c r="N15" s="60">
        <v>25</v>
      </c>
      <c r="O15" s="60">
        <f t="shared" si="0"/>
        <v>601</v>
      </c>
      <c r="P15" s="132" t="s">
        <v>261</v>
      </c>
      <c r="Q15" s="315" t="s">
        <v>4</v>
      </c>
    </row>
    <row r="16" spans="1:128" ht="27" customHeight="1">
      <c r="A16" s="284"/>
      <c r="B16" s="8" t="s">
        <v>119</v>
      </c>
      <c r="C16" s="50">
        <v>222</v>
      </c>
      <c r="D16" s="50">
        <v>231</v>
      </c>
      <c r="E16" s="50">
        <v>223</v>
      </c>
      <c r="F16" s="50">
        <v>156</v>
      </c>
      <c r="G16" s="50">
        <v>234</v>
      </c>
      <c r="H16" s="50">
        <v>213</v>
      </c>
      <c r="I16" s="50">
        <v>347</v>
      </c>
      <c r="J16" s="50">
        <v>215</v>
      </c>
      <c r="K16" s="50">
        <v>408</v>
      </c>
      <c r="L16" s="50">
        <v>291</v>
      </c>
      <c r="M16" s="60">
        <v>1434</v>
      </c>
      <c r="N16" s="60">
        <v>1106</v>
      </c>
      <c r="O16" s="60">
        <f t="shared" si="0"/>
        <v>2540</v>
      </c>
      <c r="P16" s="132" t="s">
        <v>9</v>
      </c>
      <c r="Q16" s="316"/>
      <c r="DX16" s="288"/>
    </row>
    <row r="17" spans="1:128" ht="27" customHeight="1">
      <c r="A17" s="285"/>
      <c r="B17" s="8" t="s">
        <v>120</v>
      </c>
      <c r="C17" s="50">
        <v>79</v>
      </c>
      <c r="D17" s="50">
        <v>0</v>
      </c>
      <c r="E17" s="50">
        <v>53</v>
      </c>
      <c r="F17" s="50">
        <v>0</v>
      </c>
      <c r="G17" s="50">
        <v>48</v>
      </c>
      <c r="H17" s="50">
        <v>0</v>
      </c>
      <c r="I17" s="50">
        <v>36</v>
      </c>
      <c r="J17" s="50">
        <v>0</v>
      </c>
      <c r="K17" s="50">
        <v>31</v>
      </c>
      <c r="L17" s="50">
        <v>0</v>
      </c>
      <c r="M17" s="60">
        <v>247</v>
      </c>
      <c r="N17" s="60">
        <v>0</v>
      </c>
      <c r="O17" s="60">
        <f t="shared" si="0"/>
        <v>247</v>
      </c>
      <c r="P17" s="132" t="s">
        <v>10</v>
      </c>
      <c r="Q17" s="317"/>
      <c r="DX17" s="289"/>
    </row>
    <row r="18" spans="1:128" ht="27" customHeight="1">
      <c r="A18" s="344" t="s">
        <v>237</v>
      </c>
      <c r="B18" s="344"/>
      <c r="C18" s="50">
        <v>38</v>
      </c>
      <c r="D18" s="50">
        <v>0</v>
      </c>
      <c r="E18" s="50">
        <v>35</v>
      </c>
      <c r="F18" s="50">
        <v>0</v>
      </c>
      <c r="G18" s="50">
        <v>13</v>
      </c>
      <c r="H18" s="50">
        <v>0</v>
      </c>
      <c r="I18" s="50">
        <v>25</v>
      </c>
      <c r="J18" s="50">
        <v>0</v>
      </c>
      <c r="K18" s="50">
        <v>22</v>
      </c>
      <c r="L18" s="50">
        <v>0</v>
      </c>
      <c r="M18" s="60">
        <v>133</v>
      </c>
      <c r="N18" s="60">
        <v>0</v>
      </c>
      <c r="O18" s="60">
        <f t="shared" si="0"/>
        <v>133</v>
      </c>
      <c r="P18" s="130"/>
      <c r="Q18" s="27" t="s">
        <v>276</v>
      </c>
      <c r="DX18" s="290"/>
    </row>
    <row r="19" spans="1:17" s="155" customFormat="1" ht="27" customHeight="1">
      <c r="A19" s="344" t="s">
        <v>256</v>
      </c>
      <c r="B19" s="344"/>
      <c r="C19" s="50">
        <v>81</v>
      </c>
      <c r="D19" s="50">
        <v>65</v>
      </c>
      <c r="E19" s="50">
        <v>75</v>
      </c>
      <c r="F19" s="50">
        <v>65</v>
      </c>
      <c r="G19" s="50">
        <v>72</v>
      </c>
      <c r="H19" s="50">
        <v>50</v>
      </c>
      <c r="I19" s="50">
        <v>73</v>
      </c>
      <c r="J19" s="50">
        <v>69</v>
      </c>
      <c r="K19" s="50">
        <v>94</v>
      </c>
      <c r="L19" s="50">
        <v>88</v>
      </c>
      <c r="M19" s="60">
        <v>395</v>
      </c>
      <c r="N19" s="60">
        <v>337</v>
      </c>
      <c r="O19" s="60">
        <f t="shared" si="0"/>
        <v>732</v>
      </c>
      <c r="P19" s="147"/>
      <c r="Q19" s="148" t="s">
        <v>5</v>
      </c>
    </row>
    <row r="20" spans="1:17" ht="27" customHeight="1">
      <c r="A20" s="344" t="s">
        <v>308</v>
      </c>
      <c r="B20" s="344"/>
      <c r="C20" s="50">
        <v>100</v>
      </c>
      <c r="D20" s="50">
        <v>93</v>
      </c>
      <c r="E20" s="50">
        <v>54</v>
      </c>
      <c r="F20" s="50">
        <v>72</v>
      </c>
      <c r="G20" s="50">
        <v>60</v>
      </c>
      <c r="H20" s="50">
        <v>53</v>
      </c>
      <c r="I20" s="50">
        <v>52</v>
      </c>
      <c r="J20" s="50">
        <v>42</v>
      </c>
      <c r="K20" s="50">
        <v>95</v>
      </c>
      <c r="L20" s="50">
        <v>88</v>
      </c>
      <c r="M20" s="60">
        <v>361</v>
      </c>
      <c r="N20" s="60">
        <v>348</v>
      </c>
      <c r="O20" s="60">
        <f t="shared" si="0"/>
        <v>709</v>
      </c>
      <c r="P20" s="9"/>
      <c r="Q20" s="133" t="s">
        <v>6</v>
      </c>
    </row>
    <row r="21" spans="1:17" ht="27" customHeight="1">
      <c r="A21" s="344" t="s">
        <v>121</v>
      </c>
      <c r="B21" s="344"/>
      <c r="C21" s="50">
        <v>49</v>
      </c>
      <c r="D21" s="50">
        <v>40</v>
      </c>
      <c r="E21" s="50">
        <v>57</v>
      </c>
      <c r="F21" s="50">
        <v>40</v>
      </c>
      <c r="G21" s="50">
        <v>46</v>
      </c>
      <c r="H21" s="50">
        <v>33</v>
      </c>
      <c r="I21" s="50">
        <v>38</v>
      </c>
      <c r="J21" s="50">
        <v>35</v>
      </c>
      <c r="K21" s="50">
        <v>55</v>
      </c>
      <c r="L21" s="50">
        <v>62</v>
      </c>
      <c r="M21" s="60">
        <v>245</v>
      </c>
      <c r="N21" s="60">
        <v>210</v>
      </c>
      <c r="O21" s="60">
        <f t="shared" si="0"/>
        <v>455</v>
      </c>
      <c r="P21" s="9"/>
      <c r="Q21" s="133" t="s">
        <v>13</v>
      </c>
    </row>
    <row r="22" spans="1:17" s="110" customFormat="1" ht="27" customHeight="1">
      <c r="A22" s="344" t="s">
        <v>122</v>
      </c>
      <c r="B22" s="344"/>
      <c r="C22" s="50">
        <v>53</v>
      </c>
      <c r="D22" s="50">
        <v>0</v>
      </c>
      <c r="E22" s="50">
        <v>71</v>
      </c>
      <c r="F22" s="50">
        <v>0</v>
      </c>
      <c r="G22" s="50">
        <v>62</v>
      </c>
      <c r="H22" s="50">
        <v>0</v>
      </c>
      <c r="I22" s="50">
        <v>67</v>
      </c>
      <c r="J22" s="50">
        <v>0</v>
      </c>
      <c r="K22" s="50">
        <v>91</v>
      </c>
      <c r="L22" s="50">
        <v>0</v>
      </c>
      <c r="M22" s="60">
        <v>344</v>
      </c>
      <c r="N22" s="60">
        <v>0</v>
      </c>
      <c r="O22" s="60">
        <f t="shared" si="0"/>
        <v>344</v>
      </c>
      <c r="P22" s="9"/>
      <c r="Q22" s="133" t="s">
        <v>14</v>
      </c>
    </row>
    <row r="23" spans="1:17" s="110" customFormat="1" ht="27" customHeight="1" thickBot="1">
      <c r="A23" s="345" t="s">
        <v>123</v>
      </c>
      <c r="B23" s="345"/>
      <c r="C23" s="37">
        <v>70</v>
      </c>
      <c r="D23" s="37">
        <v>68</v>
      </c>
      <c r="E23" s="37">
        <v>58</v>
      </c>
      <c r="F23" s="37">
        <v>64</v>
      </c>
      <c r="G23" s="37">
        <v>45</v>
      </c>
      <c r="H23" s="37">
        <v>52</v>
      </c>
      <c r="I23" s="37">
        <v>57</v>
      </c>
      <c r="J23" s="37">
        <v>68</v>
      </c>
      <c r="K23" s="37">
        <v>87</v>
      </c>
      <c r="L23" s="37">
        <v>77</v>
      </c>
      <c r="M23" s="1">
        <v>317</v>
      </c>
      <c r="N23" s="1">
        <v>329</v>
      </c>
      <c r="O23" s="1">
        <f t="shared" si="0"/>
        <v>646</v>
      </c>
      <c r="P23" s="232"/>
      <c r="Q23" s="109" t="s">
        <v>7</v>
      </c>
    </row>
    <row r="24" spans="1:17" s="110" customFormat="1" ht="27" customHeight="1" thickBot="1">
      <c r="A24" s="282" t="s">
        <v>124</v>
      </c>
      <c r="B24" s="282"/>
      <c r="C24" s="56">
        <f aca="true" t="shared" si="1" ref="C24:O24">SUM(C11:C23)</f>
        <v>1044</v>
      </c>
      <c r="D24" s="56">
        <f t="shared" si="1"/>
        <v>740</v>
      </c>
      <c r="E24" s="56">
        <f t="shared" si="1"/>
        <v>1113</v>
      </c>
      <c r="F24" s="56">
        <f t="shared" si="1"/>
        <v>742</v>
      </c>
      <c r="G24" s="56">
        <f t="shared" si="1"/>
        <v>831</v>
      </c>
      <c r="H24" s="56">
        <f t="shared" si="1"/>
        <v>492</v>
      </c>
      <c r="I24" s="56">
        <f t="shared" si="1"/>
        <v>1010</v>
      </c>
      <c r="J24" s="56">
        <f t="shared" si="1"/>
        <v>525</v>
      </c>
      <c r="K24" s="56">
        <f t="shared" si="1"/>
        <v>1110</v>
      </c>
      <c r="L24" s="56">
        <f t="shared" si="1"/>
        <v>727</v>
      </c>
      <c r="M24" s="56">
        <f t="shared" si="1"/>
        <v>5108</v>
      </c>
      <c r="N24" s="56">
        <f t="shared" si="1"/>
        <v>3226</v>
      </c>
      <c r="O24" s="56">
        <f t="shared" si="1"/>
        <v>8334</v>
      </c>
      <c r="P24" s="293" t="s">
        <v>244</v>
      </c>
      <c r="Q24" s="293"/>
    </row>
    <row r="25" ht="13.5" thickTop="1"/>
    <row r="28" ht="12.75" hidden="1"/>
  </sheetData>
  <sheetProtection/>
  <mergeCells count="37">
    <mergeCell ref="DX16:DX18"/>
    <mergeCell ref="A21:B21"/>
    <mergeCell ref="A22:B22"/>
    <mergeCell ref="A23:B23"/>
    <mergeCell ref="A24:B24"/>
    <mergeCell ref="A12:B12"/>
    <mergeCell ref="A13:B13"/>
    <mergeCell ref="A14:B14"/>
    <mergeCell ref="A18:B18"/>
    <mergeCell ref="A19:B19"/>
    <mergeCell ref="A20:B20"/>
    <mergeCell ref="G7:H7"/>
    <mergeCell ref="E7:F7"/>
    <mergeCell ref="Q15:Q17"/>
    <mergeCell ref="M7:O7"/>
    <mergeCell ref="G8:H8"/>
    <mergeCell ref="C8:D8"/>
    <mergeCell ref="A1:Q1"/>
    <mergeCell ref="A6:B6"/>
    <mergeCell ref="K8:L8"/>
    <mergeCell ref="M8:O8"/>
    <mergeCell ref="A4:Y4"/>
    <mergeCell ref="I7:J7"/>
    <mergeCell ref="P6:Q6"/>
    <mergeCell ref="A2:Y2"/>
    <mergeCell ref="A3:Y3"/>
    <mergeCell ref="A5:Q5"/>
    <mergeCell ref="P24:Q24"/>
    <mergeCell ref="P11:Q11"/>
    <mergeCell ref="A11:B11"/>
    <mergeCell ref="I8:J8"/>
    <mergeCell ref="K7:L7"/>
    <mergeCell ref="E8:F8"/>
    <mergeCell ref="A7:B10"/>
    <mergeCell ref="C7:D7"/>
    <mergeCell ref="P7:Q10"/>
    <mergeCell ref="A15:A17"/>
  </mergeCells>
  <printOptions horizontalCentered="1"/>
  <pageMargins left="0.3937007874015748" right="0.3937007874015748" top="0.7874015748031497" bottom="0.3937007874015748" header="0.7874015748031497" footer="0.3937007874015748"/>
  <pageSetup firstPageNumber="9" useFirstPageNumber="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Marwa</dc:creator>
  <cp:keywords/>
  <dc:description/>
  <cp:lastModifiedBy>Mics29</cp:lastModifiedBy>
  <cp:lastPrinted>2019-09-19T05:15:19Z</cp:lastPrinted>
  <dcterms:created xsi:type="dcterms:W3CDTF">2006-05-28T09:53:57Z</dcterms:created>
  <dcterms:modified xsi:type="dcterms:W3CDTF">2019-09-19T08:35:55Z</dcterms:modified>
  <cp:category/>
  <cp:version/>
  <cp:contentType/>
  <cp:contentStatus/>
</cp:coreProperties>
</file>